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" windowHeight="0"/>
  </bookViews>
  <sheets>
    <sheet name="Лист2 (2)" sheetId="3" r:id="rId1"/>
    <sheet name="Sheet1" sheetId="5" r:id="rId2"/>
  </sheets>
  <calcPr calcId="162913"/>
</workbook>
</file>

<file path=xl/calcChain.xml><?xml version="1.0" encoding="utf-8"?>
<calcChain xmlns="http://schemas.openxmlformats.org/spreadsheetml/2006/main">
  <c r="N21" i="3" l="1"/>
  <c r="J21" i="3" l="1"/>
  <c r="Q11" i="3" l="1"/>
  <c r="K21" i="3" l="1"/>
  <c r="O21" i="3" l="1"/>
  <c r="Q18" i="3" l="1"/>
  <c r="R17" i="3" l="1"/>
  <c r="R18" i="3"/>
  <c r="R19" i="3"/>
  <c r="R20" i="3"/>
  <c r="Q14" i="3" l="1"/>
  <c r="Q15" i="3"/>
  <c r="Q12" i="3" l="1"/>
  <c r="R10" i="3" l="1"/>
  <c r="R9" i="3" l="1"/>
  <c r="R11" i="3"/>
  <c r="R12" i="3"/>
  <c r="R13" i="3"/>
  <c r="R14" i="3"/>
  <c r="R15" i="3"/>
  <c r="Q10" i="3"/>
  <c r="Q13" i="3"/>
  <c r="Q9" i="3"/>
  <c r="J22" i="3" l="1"/>
  <c r="L21" i="3"/>
  <c r="L22" i="3" s="1"/>
  <c r="Q17" i="3"/>
  <c r="Q20" i="3"/>
  <c r="Q19" i="3"/>
  <c r="P21" i="3"/>
  <c r="P22" i="3" s="1"/>
  <c r="D21" i="3"/>
  <c r="H21" i="3"/>
  <c r="H22" i="3" s="1"/>
  <c r="F21" i="3"/>
  <c r="M21" i="3"/>
  <c r="E21" i="3"/>
  <c r="G21" i="3"/>
  <c r="I21" i="3"/>
  <c r="I22" i="3" s="1"/>
  <c r="O22" i="3"/>
  <c r="C21" i="3"/>
  <c r="C22" i="3" s="1"/>
  <c r="R16" i="3"/>
  <c r="Q16" i="3"/>
  <c r="F22" i="3"/>
  <c r="D22" i="3"/>
  <c r="F23" i="3" l="1"/>
  <c r="F25" i="3" s="1"/>
  <c r="H23" i="3"/>
  <c r="H25" i="3" s="1"/>
  <c r="R23" i="3"/>
  <c r="D23" i="3"/>
  <c r="D25" i="3" s="1"/>
  <c r="J23" i="3"/>
  <c r="J25" i="3" s="1"/>
  <c r="L23" i="3"/>
  <c r="L25" i="3" s="1"/>
  <c r="K22" i="3"/>
  <c r="G22" i="3"/>
  <c r="N23" i="3"/>
  <c r="N25" i="3" s="1"/>
  <c r="M22" i="3"/>
  <c r="Q21" i="3"/>
  <c r="Q22" i="3" s="1"/>
  <c r="R21" i="3"/>
  <c r="R22" i="3" s="1"/>
  <c r="P23" i="3"/>
  <c r="P25" i="3" s="1"/>
  <c r="N22" i="3"/>
  <c r="E22" i="3"/>
  <c r="Q23" i="3"/>
  <c r="R24" i="3" l="1"/>
  <c r="R25" i="3" s="1"/>
</calcChain>
</file>

<file path=xl/sharedStrings.xml><?xml version="1.0" encoding="utf-8"?>
<sst xmlns="http://schemas.openxmlformats.org/spreadsheetml/2006/main" count="74" uniqueCount="39">
  <si>
    <t>"КАРАТ С" АД</t>
  </si>
  <si>
    <t>ВСИЧКО</t>
  </si>
  <si>
    <t>№ по ред</t>
  </si>
  <si>
    <t>"ВИТОША ЕКСПРЕС"ООД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</si>
  <si>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</si>
  <si>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</si>
  <si>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</si>
  <si>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</si>
  <si>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</si>
  <si>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</si>
  <si>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</si>
  <si>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</si>
  <si>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</si>
  <si>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</si>
  <si>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 xml:space="preserve">ноември </t>
  </si>
  <si>
    <t>декември</t>
  </si>
  <si>
    <t>/0-7 г./</t>
  </si>
  <si>
    <t>/7-10 г./</t>
  </si>
  <si>
    <t>С П Р А В К А</t>
  </si>
  <si>
    <t>сума за компесиране               /лв. без ДДС/</t>
  </si>
  <si>
    <t>сума за компесиране              /лв. без ДДС/</t>
  </si>
  <si>
    <t>сума за компесиране                /лв. без ДДС/</t>
  </si>
  <si>
    <t>КАРАТ С АД</t>
  </si>
  <si>
    <t>ВИТОША ЕКСПРЕС ООД</t>
  </si>
  <si>
    <t>Всичко с ДДС</t>
  </si>
  <si>
    <t>ОБЩО С ДДС</t>
  </si>
  <si>
    <t>ОБЩО БЕЗ ДДС</t>
  </si>
  <si>
    <t>ВСИЧКО БЕЗ ДДС</t>
  </si>
  <si>
    <t>ВСИЧКО БЕЗ ДДС:</t>
  </si>
  <si>
    <t>ГЛОБAЛ БИОМЕТ ЕООД</t>
  </si>
  <si>
    <t>Пре                                                                                                                                                                                                                                                                                                                                                                                                                                                                                                                                                                                                                                                                                                                                                                                                                                                                                            возвачи</t>
  </si>
  <si>
    <t>ДЗЗД "Либърти лайнс-Елина"</t>
  </si>
  <si>
    <t>ГЛОБАЛ БИОМЕТ</t>
  </si>
  <si>
    <t>ДЗЗД " Консорциум Либърти-НТК"</t>
  </si>
  <si>
    <t xml:space="preserve">   "ГРУП ПЛЮС" АД</t>
  </si>
  <si>
    <t>Месец 2019</t>
  </si>
  <si>
    <t xml:space="preserve">   "Груп Плюс" EOOД</t>
  </si>
  <si>
    <t>ЮНИОН ИВКОНИ ЕООД</t>
  </si>
  <si>
    <t>за  постъпилите  през 2023г. В СО заявления за компенсации на безплатни пътувания на деца по междуселищния автобусен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</si>
</sst>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6"/>
      <color indexed="8"/>
      <name val="Times New Roman"/>
      <family val="1"/>
      <charset val="204"/>
    </font>
    <font>
      <b/>
      <i/>
      <sz val="6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rgb="FF9C0006"/>
      <name val="Calibri"/>
      <family val="2"/>
      <charset val="204"/>
      <scheme val="minor"/>
    </font>
    <font>
      <i/>
      <sz val="11"/>
      <color rgb="FF9C0006"/>
      <name val="Calibri"/>
      <family val="2"/>
      <charset val="204"/>
      <scheme val="minor"/>
    </font>
    <font>
      <b/>
      <i/>
      <sz val="11"/>
      <color rgb="FF9C0006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61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i/>
      <sz val="11"/>
      <color rgb="FF0061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9" fillId="4" borderId="0" applyNumberFormat="0" applyBorder="0" applyAlignment="0" applyProtection="0"/>
    <xf numFmtId="0" fontId="20" fillId="5" borderId="38" applyNumberFormat="0" applyFont="0" applyAlignment="0" applyProtection="0"/>
    <xf numFmtId="0" fontId="21" fillId="6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11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4" fontId="6" fillId="3" borderId="21" xfId="0" applyNumberFormat="1" applyFont="1" applyFill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9" fillId="4" borderId="17" xfId="1" applyBorder="1" applyAlignment="1">
      <alignment horizontal="center" vertical="center"/>
    </xf>
    <xf numFmtId="4" fontId="19" fillId="4" borderId="17" xfId="1" applyNumberForma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2" fontId="15" fillId="0" borderId="29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4" fontId="15" fillId="0" borderId="40" xfId="0" applyNumberFormat="1" applyFont="1" applyBorder="1" applyAlignment="1">
      <alignment vertical="center"/>
    </xf>
    <xf numFmtId="4" fontId="21" fillId="6" borderId="17" xfId="3" applyNumberFormat="1" applyBorder="1" applyAlignment="1">
      <alignment vertical="center"/>
    </xf>
    <xf numFmtId="4" fontId="19" fillId="0" borderId="17" xfId="1" applyNumberForma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6" borderId="17" xfId="3" applyBorder="1" applyAlignment="1">
      <alignment vertical="center"/>
    </xf>
    <xf numFmtId="4" fontId="24" fillId="6" borderId="17" xfId="3" applyNumberFormat="1" applyFont="1" applyBorder="1" applyAlignment="1">
      <alignment vertical="center"/>
    </xf>
    <xf numFmtId="4" fontId="25" fillId="4" borderId="17" xfId="1" applyNumberFormat="1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4" fontId="0" fillId="2" borderId="41" xfId="0" applyNumberFormat="1" applyFill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17" xfId="1" applyFont="1" applyFill="1" applyBorder="1" applyAlignment="1">
      <alignment vertical="center"/>
    </xf>
    <xf numFmtId="0" fontId="0" fillId="0" borderId="17" xfId="2" applyFont="1" applyFill="1" applyBorder="1" applyAlignment="1">
      <alignment vertical="center"/>
    </xf>
    <xf numFmtId="4" fontId="0" fillId="0" borderId="17" xfId="2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19" fillId="4" borderId="17" xfId="1" applyBorder="1" applyAlignment="1">
      <alignment vertical="center"/>
    </xf>
    <xf numFmtId="0" fontId="0" fillId="5" borderId="17" xfId="2" applyFont="1" applyBorder="1" applyAlignment="1">
      <alignment vertical="center"/>
    </xf>
    <xf numFmtId="4" fontId="0" fillId="5" borderId="17" xfId="2" applyNumberFormat="1" applyFont="1" applyBorder="1" applyAlignment="1">
      <alignment vertical="center"/>
    </xf>
    <xf numFmtId="0" fontId="24" fillId="6" borderId="17" xfId="3" applyFont="1" applyBorder="1" applyAlignment="1">
      <alignment vertical="center"/>
    </xf>
    <xf numFmtId="4" fontId="24" fillId="5" borderId="38" xfId="2" applyNumberFormat="1" applyFont="1" applyAlignment="1">
      <alignment vertical="center"/>
    </xf>
    <xf numFmtId="4" fontId="26" fillId="0" borderId="17" xfId="1" applyNumberFormat="1" applyFont="1" applyFill="1" applyBorder="1" applyAlignment="1">
      <alignment vertical="center"/>
    </xf>
    <xf numFmtId="4" fontId="27" fillId="0" borderId="17" xfId="1" applyNumberFormat="1" applyFont="1" applyFill="1" applyBorder="1" applyAlignment="1">
      <alignment vertical="center"/>
    </xf>
    <xf numFmtId="4" fontId="28" fillId="7" borderId="17" xfId="2" applyNumberFormat="1" applyFont="1" applyFill="1" applyBorder="1" applyAlignment="1">
      <alignment vertical="center"/>
    </xf>
    <xf numFmtId="2" fontId="28" fillId="7" borderId="17" xfId="0" applyNumberFormat="1" applyFont="1" applyFill="1" applyBorder="1" applyAlignment="1">
      <alignment vertical="center"/>
    </xf>
    <xf numFmtId="4" fontId="29" fillId="7" borderId="17" xfId="3" applyNumberFormat="1" applyFont="1" applyFill="1" applyBorder="1" applyAlignment="1">
      <alignment vertical="center"/>
    </xf>
    <xf numFmtId="4" fontId="26" fillId="4" borderId="17" xfId="1" applyNumberFormat="1" applyFont="1" applyBorder="1" applyAlignment="1">
      <alignment vertical="center"/>
    </xf>
    <xf numFmtId="4" fontId="30" fillId="5" borderId="17" xfId="2" applyNumberFormat="1" applyFont="1" applyBorder="1" applyAlignment="1">
      <alignment vertical="center"/>
    </xf>
    <xf numFmtId="4" fontId="31" fillId="5" borderId="17" xfId="2" applyNumberFormat="1" applyFont="1" applyBorder="1" applyAlignment="1">
      <alignment vertical="center"/>
    </xf>
    <xf numFmtId="4" fontId="32" fillId="6" borderId="17" xfId="3" applyNumberFormat="1" applyFont="1" applyBorder="1" applyAlignment="1">
      <alignment vertical="center"/>
    </xf>
    <xf numFmtId="4" fontId="32" fillId="5" borderId="38" xfId="2" applyNumberFormat="1" applyFont="1" applyAlignment="1">
      <alignment vertical="center"/>
    </xf>
    <xf numFmtId="4" fontId="29" fillId="6" borderId="17" xfId="3" applyNumberFormat="1" applyFont="1" applyBorder="1" applyAlignment="1">
      <alignment vertical="center"/>
    </xf>
    <xf numFmtId="2" fontId="29" fillId="6" borderId="17" xfId="3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5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Bad" xfId="1" builtinId="27"/>
    <cellStyle name="Good" xfId="3" builtinId="26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zoomScale="90" zoomScaleNormal="90" workbookViewId="0">
      <selection activeCell="P32" sqref="P32"/>
    </sheetView>
  </sheetViews>
  <sheetFormatPr defaultColWidth="9.140625" defaultRowHeight="15" x14ac:dyDescent="0.25"/>
  <cols>
    <col min="1" max="1" width="4.28515625" style="19" customWidth="1"/>
    <col min="2" max="2" width="13.140625" style="1" customWidth="1"/>
    <col min="3" max="3" width="13" style="1" customWidth="1"/>
    <col min="4" max="4" width="10.5703125" style="1" customWidth="1"/>
    <col min="5" max="5" width="11" style="1" customWidth="1"/>
    <col min="6" max="6" width="10.42578125" style="1" customWidth="1"/>
    <col min="7" max="7" width="10.5703125" style="1" customWidth="1"/>
    <col min="8" max="8" width="11.7109375" style="1" customWidth="1"/>
    <col min="9" max="9" width="12.42578125" style="1" customWidth="1"/>
    <col min="10" max="12" width="10.5703125" style="1" customWidth="1"/>
    <col min="13" max="13" width="10.5703125" style="22" customWidth="1"/>
    <col min="14" max="16" width="11.85546875" style="22" customWidth="1"/>
    <col min="17" max="17" width="14.5703125" style="1" customWidth="1"/>
    <col min="18" max="18" width="11.140625" style="1" customWidth="1"/>
    <col min="19" max="19" width="9.5703125" style="1" bestFit="1" customWidth="1"/>
    <col min="20" max="21" width="9.140625" style="1"/>
    <col min="22" max="22" width="9.5703125" style="1" bestFit="1" customWidth="1"/>
    <col min="23" max="16384" width="9.140625" style="1"/>
  </cols>
  <sheetData>
    <row r="1" spans="1:22" x14ac:dyDescent="0.25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2" x14ac:dyDescent="0.25">
      <c r="A2" s="94" t="s">
        <v>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2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1"/>
      <c r="N3" s="21"/>
      <c r="O3" s="21"/>
      <c r="P3" s="21"/>
      <c r="Q3" s="3"/>
      <c r="R3" s="3"/>
    </row>
    <row r="4" spans="1:22" x14ac:dyDescent="0.25">
      <c r="A4" s="113" t="s">
        <v>2</v>
      </c>
      <c r="B4" s="116" t="s">
        <v>35</v>
      </c>
      <c r="C4" s="107" t="s">
        <v>30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110"/>
      <c r="Q4" s="103" t="s">
        <v>1</v>
      </c>
      <c r="R4" s="104"/>
    </row>
    <row r="5" spans="1:22" ht="27.75" customHeight="1" x14ac:dyDescent="0.25">
      <c r="A5" s="114"/>
      <c r="B5" s="117"/>
      <c r="C5" s="95" t="s">
        <v>3</v>
      </c>
      <c r="D5" s="96"/>
      <c r="E5" s="97" t="s">
        <v>0</v>
      </c>
      <c r="F5" s="98"/>
      <c r="G5" s="99" t="s">
        <v>31</v>
      </c>
      <c r="H5" s="100"/>
      <c r="I5" s="97" t="s">
        <v>36</v>
      </c>
      <c r="J5" s="98"/>
      <c r="K5" s="99" t="s">
        <v>33</v>
      </c>
      <c r="L5" s="100"/>
      <c r="M5" s="101" t="s">
        <v>29</v>
      </c>
      <c r="N5" s="102"/>
      <c r="O5" s="101" t="s">
        <v>37</v>
      </c>
      <c r="P5" s="102"/>
      <c r="Q5" s="105"/>
      <c r="R5" s="106"/>
    </row>
    <row r="6" spans="1:22" s="20" customFormat="1" ht="32.25" customHeight="1" x14ac:dyDescent="0.25">
      <c r="A6" s="114"/>
      <c r="B6" s="117"/>
      <c r="C6" s="121" t="s">
        <v>19</v>
      </c>
      <c r="D6" s="122"/>
      <c r="E6" s="111" t="s">
        <v>19</v>
      </c>
      <c r="F6" s="123"/>
      <c r="G6" s="121" t="s">
        <v>19</v>
      </c>
      <c r="H6" s="122"/>
      <c r="I6" s="111" t="s">
        <v>20</v>
      </c>
      <c r="J6" s="123"/>
      <c r="K6" s="121" t="s">
        <v>20</v>
      </c>
      <c r="L6" s="122"/>
      <c r="M6" s="119" t="s">
        <v>20</v>
      </c>
      <c r="N6" s="120"/>
      <c r="O6" s="119" t="s">
        <v>20</v>
      </c>
      <c r="P6" s="120"/>
      <c r="Q6" s="111" t="s">
        <v>21</v>
      </c>
      <c r="R6" s="112"/>
    </row>
    <row r="7" spans="1:22" ht="16.5" customHeight="1" x14ac:dyDescent="0.25">
      <c r="A7" s="115"/>
      <c r="B7" s="118"/>
      <c r="C7" s="6" t="s">
        <v>16</v>
      </c>
      <c r="D7" s="7" t="s">
        <v>17</v>
      </c>
      <c r="E7" s="8" t="s">
        <v>16</v>
      </c>
      <c r="F7" s="9" t="s">
        <v>17</v>
      </c>
      <c r="G7" s="6" t="s">
        <v>16</v>
      </c>
      <c r="H7" s="7" t="s">
        <v>17</v>
      </c>
      <c r="I7" s="8" t="s">
        <v>16</v>
      </c>
      <c r="J7" s="9" t="s">
        <v>17</v>
      </c>
      <c r="K7" s="6" t="s">
        <v>16</v>
      </c>
      <c r="L7" s="7" t="s">
        <v>17</v>
      </c>
      <c r="M7" s="25" t="s">
        <v>16</v>
      </c>
      <c r="N7" s="10" t="s">
        <v>17</v>
      </c>
      <c r="O7" s="25" t="s">
        <v>16</v>
      </c>
      <c r="P7" s="10" t="s">
        <v>17</v>
      </c>
      <c r="Q7" s="8" t="s">
        <v>16</v>
      </c>
      <c r="R7" s="30" t="s">
        <v>17</v>
      </c>
    </row>
    <row r="8" spans="1:22" s="5" customFormat="1" ht="9" customHeight="1" x14ac:dyDescent="0.25">
      <c r="A8" s="28">
        <v>1</v>
      </c>
      <c r="B8" s="11">
        <v>2</v>
      </c>
      <c r="C8" s="12">
        <v>3</v>
      </c>
      <c r="D8" s="13">
        <v>4</v>
      </c>
      <c r="E8" s="14">
        <v>5</v>
      </c>
      <c r="F8" s="15">
        <v>6</v>
      </c>
      <c r="G8" s="16">
        <v>7</v>
      </c>
      <c r="H8" s="17">
        <v>8</v>
      </c>
      <c r="I8" s="14">
        <v>9</v>
      </c>
      <c r="J8" s="15">
        <v>10</v>
      </c>
      <c r="K8" s="16">
        <v>11</v>
      </c>
      <c r="L8" s="17">
        <v>12</v>
      </c>
      <c r="M8" s="26">
        <v>13</v>
      </c>
      <c r="N8" s="18">
        <v>14</v>
      </c>
      <c r="O8" s="44"/>
      <c r="P8" s="44"/>
      <c r="Q8" s="14">
        <v>15</v>
      </c>
      <c r="R8" s="31">
        <v>16</v>
      </c>
    </row>
    <row r="9" spans="1:22" ht="20.25" customHeight="1" x14ac:dyDescent="0.25">
      <c r="A9" s="40">
        <v>1</v>
      </c>
      <c r="B9" s="64" t="s">
        <v>4</v>
      </c>
      <c r="C9" s="53">
        <v>0</v>
      </c>
      <c r="D9" s="53">
        <v>0</v>
      </c>
      <c r="E9" s="53">
        <v>749.33</v>
      </c>
      <c r="F9" s="53"/>
      <c r="G9" s="53">
        <v>0</v>
      </c>
      <c r="H9" s="53">
        <v>0</v>
      </c>
      <c r="I9" s="53">
        <v>4184.2330000000002</v>
      </c>
      <c r="J9" s="53">
        <v>785.58299999999997</v>
      </c>
      <c r="K9" s="53">
        <v>3886.116</v>
      </c>
      <c r="L9" s="53">
        <v>75.25</v>
      </c>
      <c r="M9" s="53">
        <v>920.63</v>
      </c>
      <c r="N9" s="53">
        <v>273.83</v>
      </c>
      <c r="O9" s="53">
        <v>6267.75</v>
      </c>
      <c r="P9" s="53">
        <v>1630.5250000000001</v>
      </c>
      <c r="Q9" s="53">
        <f t="shared" ref="Q9:R15" si="0">SUM(O9,M9,K9,I9,G9,E9,C9)</f>
        <v>16008.058999999999</v>
      </c>
      <c r="R9" s="53">
        <f t="shared" si="0"/>
        <v>2765.1880000000001</v>
      </c>
    </row>
    <row r="10" spans="1:22" ht="20.25" customHeight="1" x14ac:dyDescent="0.25">
      <c r="A10" s="45">
        <v>2</v>
      </c>
      <c r="B10" s="65" t="s">
        <v>5</v>
      </c>
      <c r="C10" s="74">
        <v>0</v>
      </c>
      <c r="D10" s="74">
        <v>0</v>
      </c>
      <c r="E10" s="75">
        <v>788.5</v>
      </c>
      <c r="F10" s="74"/>
      <c r="G10" s="74">
        <v>0</v>
      </c>
      <c r="H10" s="74"/>
      <c r="I10" s="75">
        <v>6227.0829999999996</v>
      </c>
      <c r="J10" s="74">
        <v>0</v>
      </c>
      <c r="K10" s="74">
        <v>3603.15</v>
      </c>
      <c r="L10" s="74">
        <v>0</v>
      </c>
      <c r="M10" s="75">
        <v>1355.22</v>
      </c>
      <c r="N10" s="74">
        <v>0</v>
      </c>
      <c r="O10" s="75">
        <v>9752.2099999999991</v>
      </c>
      <c r="P10" s="74">
        <v>0</v>
      </c>
      <c r="Q10" s="54">
        <f t="shared" si="0"/>
        <v>21726.162999999997</v>
      </c>
      <c r="R10" s="54">
        <f t="shared" si="0"/>
        <v>0</v>
      </c>
    </row>
    <row r="11" spans="1:22" ht="20.25" customHeight="1" x14ac:dyDescent="0.25">
      <c r="A11" s="40">
        <v>3</v>
      </c>
      <c r="B11" s="66" t="s">
        <v>6</v>
      </c>
      <c r="C11" s="76">
        <v>0</v>
      </c>
      <c r="D11" s="76">
        <v>0</v>
      </c>
      <c r="E11" s="76">
        <v>1120.3330000000001</v>
      </c>
      <c r="F11" s="76"/>
      <c r="G11" s="76">
        <v>0</v>
      </c>
      <c r="H11" s="76">
        <v>0</v>
      </c>
      <c r="I11" s="76">
        <v>8055.4750000000004</v>
      </c>
      <c r="J11" s="76">
        <v>0</v>
      </c>
      <c r="K11" s="76">
        <v>3795.5329999999999</v>
      </c>
      <c r="L11" s="76">
        <v>0</v>
      </c>
      <c r="M11" s="77">
        <v>2028.02</v>
      </c>
      <c r="N11" s="76">
        <v>0</v>
      </c>
      <c r="O11" s="76">
        <v>12194.366</v>
      </c>
      <c r="P11" s="76">
        <v>0</v>
      </c>
      <c r="Q11" s="54">
        <f t="shared" si="0"/>
        <v>27193.726999999999</v>
      </c>
      <c r="R11" s="67">
        <f t="shared" si="0"/>
        <v>0</v>
      </c>
    </row>
    <row r="12" spans="1:22" ht="20.25" customHeight="1" x14ac:dyDescent="0.25">
      <c r="A12" s="40">
        <v>4</v>
      </c>
      <c r="B12" s="56" t="s">
        <v>7</v>
      </c>
      <c r="C12" s="78">
        <v>0</v>
      </c>
      <c r="D12" s="78">
        <v>0</v>
      </c>
      <c r="E12" s="78">
        <v>1929.25</v>
      </c>
      <c r="F12" s="78"/>
      <c r="G12" s="78">
        <v>0</v>
      </c>
      <c r="H12" s="78">
        <v>0</v>
      </c>
      <c r="I12" s="78">
        <v>12634.575000000001</v>
      </c>
      <c r="J12" s="78">
        <v>0</v>
      </c>
      <c r="K12" s="78">
        <v>3934.7829999999999</v>
      </c>
      <c r="L12" s="78">
        <v>0</v>
      </c>
      <c r="M12" s="78">
        <v>1662.18</v>
      </c>
      <c r="N12" s="78">
        <v>0</v>
      </c>
      <c r="O12" s="78">
        <v>32660.216</v>
      </c>
      <c r="P12" s="78">
        <v>0</v>
      </c>
      <c r="Q12" s="53">
        <f>SUM(C12,E12,I12,K12,M12,O12)</f>
        <v>52821.004000000001</v>
      </c>
      <c r="R12" s="53">
        <f t="shared" si="0"/>
        <v>0</v>
      </c>
    </row>
    <row r="13" spans="1:22" ht="20.25" customHeight="1" x14ac:dyDescent="0.25">
      <c r="A13" s="40">
        <v>5</v>
      </c>
      <c r="B13" s="69" t="s">
        <v>8</v>
      </c>
      <c r="C13" s="79">
        <v>0</v>
      </c>
      <c r="D13" s="79">
        <v>0</v>
      </c>
      <c r="E13" s="79">
        <v>1689</v>
      </c>
      <c r="F13" s="79"/>
      <c r="G13" s="79">
        <v>0</v>
      </c>
      <c r="H13" s="79">
        <v>0</v>
      </c>
      <c r="I13" s="79">
        <v>14800.875</v>
      </c>
      <c r="J13" s="79">
        <v>0</v>
      </c>
      <c r="K13" s="79">
        <v>3413.9749999999999</v>
      </c>
      <c r="L13" s="79">
        <v>0</v>
      </c>
      <c r="M13" s="79">
        <v>1616.78</v>
      </c>
      <c r="N13" s="79">
        <v>0</v>
      </c>
      <c r="O13" s="79">
        <v>28955.558000000001</v>
      </c>
      <c r="P13" s="79">
        <v>0</v>
      </c>
      <c r="Q13" s="46">
        <f t="shared" si="0"/>
        <v>50476.188000000002</v>
      </c>
      <c r="R13" s="46">
        <f t="shared" si="0"/>
        <v>0</v>
      </c>
    </row>
    <row r="14" spans="1:22" ht="20.25" customHeight="1" x14ac:dyDescent="0.25">
      <c r="A14" s="40">
        <v>6</v>
      </c>
      <c r="B14" s="70" t="s">
        <v>9</v>
      </c>
      <c r="C14" s="80">
        <v>0</v>
      </c>
      <c r="D14" s="80">
        <v>0</v>
      </c>
      <c r="E14" s="80">
        <v>2161.1660000000002</v>
      </c>
      <c r="F14" s="80"/>
      <c r="G14" s="80">
        <v>0</v>
      </c>
      <c r="H14" s="80">
        <v>0</v>
      </c>
      <c r="I14" s="80">
        <v>7135.433</v>
      </c>
      <c r="J14" s="80">
        <v>0</v>
      </c>
      <c r="K14" s="81">
        <v>7024.4750000000004</v>
      </c>
      <c r="L14" s="81">
        <v>0</v>
      </c>
      <c r="M14" s="80">
        <v>3677.4</v>
      </c>
      <c r="N14" s="80">
        <v>0</v>
      </c>
      <c r="O14" s="80">
        <v>33739.807999999997</v>
      </c>
      <c r="P14" s="80">
        <v>0</v>
      </c>
      <c r="Q14" s="46">
        <f t="shared" si="0"/>
        <v>53738.281999999992</v>
      </c>
      <c r="R14" s="71">
        <f t="shared" si="0"/>
        <v>0</v>
      </c>
      <c r="V14" s="2"/>
    </row>
    <row r="15" spans="1:22" ht="20.25" customHeight="1" x14ac:dyDescent="0.25">
      <c r="A15" s="40">
        <v>7</v>
      </c>
      <c r="B15" s="72" t="s">
        <v>10</v>
      </c>
      <c r="C15" s="82">
        <v>0</v>
      </c>
      <c r="D15" s="82">
        <v>0</v>
      </c>
      <c r="E15" s="82">
        <v>2936.4160000000002</v>
      </c>
      <c r="F15" s="82"/>
      <c r="G15" s="82">
        <v>1066</v>
      </c>
      <c r="H15" s="82">
        <v>0</v>
      </c>
      <c r="I15" s="82">
        <v>17592.099999999999</v>
      </c>
      <c r="J15" s="83">
        <v>0</v>
      </c>
      <c r="K15" s="82">
        <v>10347.33</v>
      </c>
      <c r="L15" s="82">
        <v>0</v>
      </c>
      <c r="M15" s="82">
        <v>4390.97</v>
      </c>
      <c r="N15" s="82">
        <v>0</v>
      </c>
      <c r="O15" s="82">
        <v>43386.74</v>
      </c>
      <c r="P15" s="73">
        <v>0</v>
      </c>
      <c r="Q15" s="58">
        <f t="shared" si="0"/>
        <v>79719.555999999997</v>
      </c>
      <c r="R15" s="57">
        <f t="shared" si="0"/>
        <v>0</v>
      </c>
    </row>
    <row r="16" spans="1:22" ht="20.25" customHeight="1" x14ac:dyDescent="0.25">
      <c r="A16" s="40">
        <v>8</v>
      </c>
      <c r="B16" s="69" t="s">
        <v>11</v>
      </c>
      <c r="C16" s="79">
        <v>0</v>
      </c>
      <c r="D16" s="79">
        <v>0</v>
      </c>
      <c r="E16" s="79">
        <v>3321.83</v>
      </c>
      <c r="F16" s="79"/>
      <c r="G16" s="79">
        <v>897</v>
      </c>
      <c r="H16" s="79">
        <v>0</v>
      </c>
      <c r="I16" s="79">
        <v>16486.266</v>
      </c>
      <c r="J16" s="79">
        <v>0</v>
      </c>
      <c r="K16" s="79">
        <v>7565.71</v>
      </c>
      <c r="L16" s="79">
        <v>0</v>
      </c>
      <c r="M16" s="79">
        <v>5189.88</v>
      </c>
      <c r="N16" s="79">
        <v>0</v>
      </c>
      <c r="O16" s="79">
        <v>43871.690999999999</v>
      </c>
      <c r="P16" s="79">
        <v>0</v>
      </c>
      <c r="Q16" s="46">
        <f t="shared" ref="Q16:Q21" si="1">SUM(O16,M16,K16,I16,G16,E16,C16)</f>
        <v>77332.376999999993</v>
      </c>
      <c r="R16" s="46">
        <f t="shared" ref="R16:R21" si="2">SUM(P16,N16,L16,J16,H16,F16,D16)</f>
        <v>0</v>
      </c>
    </row>
    <row r="17" spans="1:19" ht="20.25" customHeight="1" x14ac:dyDescent="0.25">
      <c r="A17" s="40">
        <v>9</v>
      </c>
      <c r="B17" s="56" t="s">
        <v>12</v>
      </c>
      <c r="C17" s="84">
        <v>0</v>
      </c>
      <c r="D17" s="84">
        <v>0</v>
      </c>
      <c r="E17" s="85">
        <v>2257.25</v>
      </c>
      <c r="F17" s="84">
        <v>0</v>
      </c>
      <c r="G17" s="84">
        <v>793</v>
      </c>
      <c r="H17" s="84">
        <v>0</v>
      </c>
      <c r="I17" s="85">
        <v>13559.558000000001</v>
      </c>
      <c r="J17" s="85">
        <v>0</v>
      </c>
      <c r="K17" s="84">
        <v>7135.933</v>
      </c>
      <c r="L17" s="84">
        <v>0</v>
      </c>
      <c r="M17" s="85">
        <v>1897.13</v>
      </c>
      <c r="N17" s="85">
        <v>0</v>
      </c>
      <c r="O17" s="84">
        <v>37852.516000000003</v>
      </c>
      <c r="P17" s="84">
        <v>0</v>
      </c>
      <c r="Q17" s="53">
        <f t="shared" si="1"/>
        <v>63495.387000000002</v>
      </c>
      <c r="R17" s="46">
        <f t="shared" si="2"/>
        <v>0</v>
      </c>
    </row>
    <row r="18" spans="1:19" ht="20.25" customHeight="1" x14ac:dyDescent="0.25">
      <c r="A18" s="40">
        <v>10</v>
      </c>
      <c r="B18" s="69" t="s">
        <v>13</v>
      </c>
      <c r="C18" s="79">
        <v>0</v>
      </c>
      <c r="D18" s="79">
        <v>0</v>
      </c>
      <c r="E18" s="79">
        <v>1501.5</v>
      </c>
      <c r="F18" s="79">
        <v>0</v>
      </c>
      <c r="G18" s="79">
        <v>962</v>
      </c>
      <c r="H18" s="79">
        <v>0</v>
      </c>
      <c r="I18" s="79">
        <v>15193.941000000001</v>
      </c>
      <c r="J18" s="79">
        <v>0</v>
      </c>
      <c r="K18" s="84">
        <v>8199.4079999999994</v>
      </c>
      <c r="L18" s="79">
        <v>0</v>
      </c>
      <c r="M18" s="79">
        <v>1922.97</v>
      </c>
      <c r="N18" s="79">
        <v>0</v>
      </c>
      <c r="O18" s="79">
        <v>33381.883000000002</v>
      </c>
      <c r="P18" s="79">
        <v>0</v>
      </c>
      <c r="Q18" s="53">
        <f t="shared" si="1"/>
        <v>61161.701999999997</v>
      </c>
      <c r="R18" s="46">
        <f t="shared" si="2"/>
        <v>0</v>
      </c>
    </row>
    <row r="19" spans="1:19" ht="20.25" customHeight="1" x14ac:dyDescent="0.25">
      <c r="A19" s="40">
        <v>11</v>
      </c>
      <c r="B19" s="56" t="s">
        <v>14</v>
      </c>
      <c r="C19" s="84">
        <v>0</v>
      </c>
      <c r="D19" s="84">
        <v>0</v>
      </c>
      <c r="E19" s="84">
        <v>1213</v>
      </c>
      <c r="F19" s="84">
        <v>0</v>
      </c>
      <c r="G19" s="84">
        <v>949</v>
      </c>
      <c r="H19" s="84">
        <v>0</v>
      </c>
      <c r="I19" s="84">
        <v>15341.708000000001</v>
      </c>
      <c r="J19" s="84">
        <v>0</v>
      </c>
      <c r="K19" s="84">
        <v>7825</v>
      </c>
      <c r="L19" s="84">
        <v>0</v>
      </c>
      <c r="M19" s="84">
        <v>1496.34</v>
      </c>
      <c r="N19" s="84">
        <v>0</v>
      </c>
      <c r="O19" s="84">
        <v>32661.02</v>
      </c>
      <c r="P19" s="84">
        <v>0</v>
      </c>
      <c r="Q19" s="53">
        <f t="shared" si="1"/>
        <v>59486.067999999999</v>
      </c>
      <c r="R19" s="46">
        <f t="shared" si="2"/>
        <v>0</v>
      </c>
    </row>
    <row r="20" spans="1:19" s="22" customFormat="1" ht="20.25" customHeight="1" x14ac:dyDescent="0.25">
      <c r="A20" s="43">
        <v>12</v>
      </c>
      <c r="B20" s="68" t="s">
        <v>15</v>
      </c>
      <c r="C20" s="79">
        <v>0</v>
      </c>
      <c r="D20" s="79">
        <v>0</v>
      </c>
      <c r="E20" s="79">
        <v>1194.25</v>
      </c>
      <c r="F20" s="79">
        <v>0</v>
      </c>
      <c r="G20" s="79">
        <v>1053</v>
      </c>
      <c r="H20" s="79"/>
      <c r="I20" s="79">
        <v>19754.830000000002</v>
      </c>
      <c r="J20" s="79">
        <v>0</v>
      </c>
      <c r="K20" s="79">
        <v>6869.7219999999998</v>
      </c>
      <c r="L20" s="79">
        <v>0</v>
      </c>
      <c r="M20" s="79">
        <v>2347.9299999999998</v>
      </c>
      <c r="N20" s="79">
        <v>0</v>
      </c>
      <c r="O20" s="79">
        <v>40431.165999999997</v>
      </c>
      <c r="P20" s="79">
        <v>0</v>
      </c>
      <c r="Q20" s="46">
        <f t="shared" si="1"/>
        <v>71650.898000000001</v>
      </c>
      <c r="R20" s="46">
        <f t="shared" si="2"/>
        <v>0</v>
      </c>
    </row>
    <row r="21" spans="1:19" ht="20.25" customHeight="1" thickBot="1" x14ac:dyDescent="0.3">
      <c r="A21" s="47"/>
      <c r="B21" s="59" t="s">
        <v>26</v>
      </c>
      <c r="C21" s="60">
        <f t="shared" ref="C21:H21" si="3">SUM(C9:C20)</f>
        <v>0</v>
      </c>
      <c r="D21" s="60">
        <f t="shared" si="3"/>
        <v>0</v>
      </c>
      <c r="E21" s="61">
        <f t="shared" si="3"/>
        <v>20861.825000000004</v>
      </c>
      <c r="F21" s="61">
        <f t="shared" si="3"/>
        <v>0</v>
      </c>
      <c r="G21" s="60">
        <f t="shared" si="3"/>
        <v>5720</v>
      </c>
      <c r="H21" s="60">
        <f t="shared" si="3"/>
        <v>0</v>
      </c>
      <c r="I21" s="61">
        <f t="shared" ref="I21:O21" si="4">SUM(I9:I20)</f>
        <v>150966.07699999999</v>
      </c>
      <c r="J21" s="61">
        <f t="shared" si="4"/>
        <v>785.58299999999997</v>
      </c>
      <c r="K21" s="60">
        <f>SUM(K9:K20)</f>
        <v>73601.134999999995</v>
      </c>
      <c r="L21" s="61">
        <f t="shared" si="4"/>
        <v>75.25</v>
      </c>
      <c r="M21" s="61">
        <f t="shared" si="4"/>
        <v>28505.450000000004</v>
      </c>
      <c r="N21" s="61">
        <f>SUM(N9:N20)</f>
        <v>273.83</v>
      </c>
      <c r="O21" s="61">
        <f t="shared" si="4"/>
        <v>355154.924</v>
      </c>
      <c r="P21" s="61">
        <f>SUM(P9:P20)</f>
        <v>1630.5250000000001</v>
      </c>
      <c r="Q21" s="62">
        <f t="shared" si="1"/>
        <v>634809.41099999996</v>
      </c>
      <c r="R21" s="63">
        <f t="shared" si="2"/>
        <v>2765.1880000000001</v>
      </c>
    </row>
    <row r="22" spans="1:19" s="27" customFormat="1" ht="15.75" customHeight="1" thickBot="1" x14ac:dyDescent="0.3">
      <c r="A22" s="48"/>
      <c r="B22" s="49" t="s">
        <v>25</v>
      </c>
      <c r="C22" s="50">
        <f>C21+(C21*20/100)</f>
        <v>0</v>
      </c>
      <c r="D22" s="51">
        <f>D21+(D21*20/100)</f>
        <v>0</v>
      </c>
      <c r="E22" s="51">
        <f>E21+(E21*20/100)</f>
        <v>25034.190000000006</v>
      </c>
      <c r="F22" s="51">
        <f>F20+(F20*20/100)</f>
        <v>0</v>
      </c>
      <c r="G22" s="51">
        <f t="shared" ref="G22:R22" si="5">G21+(G21*20/100)</f>
        <v>6864</v>
      </c>
      <c r="H22" s="51">
        <f t="shared" si="5"/>
        <v>0</v>
      </c>
      <c r="I22" s="51">
        <f t="shared" si="5"/>
        <v>181159.29239999998</v>
      </c>
      <c r="J22" s="51">
        <f t="shared" si="5"/>
        <v>942.69959999999992</v>
      </c>
      <c r="K22" s="51">
        <f t="shared" si="5"/>
        <v>88321.361999999994</v>
      </c>
      <c r="L22" s="51">
        <f t="shared" si="5"/>
        <v>90.3</v>
      </c>
      <c r="M22" s="51">
        <f t="shared" si="5"/>
        <v>34206.540000000008</v>
      </c>
      <c r="N22" s="51">
        <f t="shared" si="5"/>
        <v>328.596</v>
      </c>
      <c r="O22" s="51">
        <f t="shared" si="5"/>
        <v>426185.90879999998</v>
      </c>
      <c r="P22" s="51">
        <f t="shared" si="5"/>
        <v>1956.63</v>
      </c>
      <c r="Q22" s="51">
        <f t="shared" si="5"/>
        <v>761771.29319999996</v>
      </c>
      <c r="R22" s="52">
        <f t="shared" si="5"/>
        <v>3318.2256000000002</v>
      </c>
    </row>
    <row r="23" spans="1:19" s="35" customFormat="1" ht="27" customHeight="1" x14ac:dyDescent="0.25">
      <c r="A23" s="41"/>
      <c r="B23" s="42"/>
      <c r="C23" s="36" t="s">
        <v>27</v>
      </c>
      <c r="D23" s="32">
        <f>SUM(C21+D21)</f>
        <v>0</v>
      </c>
      <c r="E23" s="36" t="s">
        <v>27</v>
      </c>
      <c r="F23" s="32">
        <f>SUM(E21+F21)</f>
        <v>20861.825000000004</v>
      </c>
      <c r="G23" s="36" t="s">
        <v>27</v>
      </c>
      <c r="H23" s="32">
        <f>SUM(G21+H21)</f>
        <v>5720</v>
      </c>
      <c r="I23" s="36" t="s">
        <v>27</v>
      </c>
      <c r="J23" s="32">
        <f>SUM(I21+J21)</f>
        <v>151751.66</v>
      </c>
      <c r="K23" s="36" t="s">
        <v>27</v>
      </c>
      <c r="L23" s="32">
        <f>SUM(K21+L21)</f>
        <v>73676.384999999995</v>
      </c>
      <c r="M23" s="36" t="s">
        <v>27</v>
      </c>
      <c r="N23" s="32">
        <f>SUM(M21+N21)</f>
        <v>28779.280000000006</v>
      </c>
      <c r="O23" s="36" t="s">
        <v>27</v>
      </c>
      <c r="P23" s="32">
        <f>SUM(O21+P21)</f>
        <v>356785.44900000002</v>
      </c>
      <c r="Q23" s="33">
        <f>SUM(Q9:Q20)</f>
        <v>634809.41099999996</v>
      </c>
      <c r="R23" s="34">
        <f>SUM(R9:R20)</f>
        <v>2765.1880000000001</v>
      </c>
    </row>
    <row r="24" spans="1:19" s="3" customFormat="1" ht="15.75" x14ac:dyDescent="0.25">
      <c r="A24" s="19"/>
      <c r="C24" s="89" t="s">
        <v>23</v>
      </c>
      <c r="D24" s="90"/>
      <c r="E24" s="88" t="s">
        <v>22</v>
      </c>
      <c r="F24" s="87"/>
      <c r="G24" s="89" t="s">
        <v>31</v>
      </c>
      <c r="H24" s="92"/>
      <c r="I24" s="86" t="s">
        <v>34</v>
      </c>
      <c r="J24" s="87"/>
      <c r="K24" s="91" t="s">
        <v>33</v>
      </c>
      <c r="L24" s="87"/>
      <c r="M24" s="86" t="s">
        <v>32</v>
      </c>
      <c r="N24" s="87"/>
      <c r="O24" s="86" t="s">
        <v>37</v>
      </c>
      <c r="P24" s="87"/>
      <c r="Q24" s="37" t="s">
        <v>28</v>
      </c>
      <c r="R24" s="29">
        <f>SUM(Q23:R23)</f>
        <v>637574.59899999993</v>
      </c>
    </row>
    <row r="25" spans="1:19" ht="26.25" customHeight="1" x14ac:dyDescent="0.25">
      <c r="C25" s="23" t="s">
        <v>24</v>
      </c>
      <c r="D25" s="24">
        <f>D23+(D23*20/100)</f>
        <v>0</v>
      </c>
      <c r="E25" s="23" t="s">
        <v>24</v>
      </c>
      <c r="F25" s="24">
        <f>F23+(F23*20/100)</f>
        <v>25034.190000000006</v>
      </c>
      <c r="G25" s="23" t="s">
        <v>24</v>
      </c>
      <c r="H25" s="24">
        <f>H23+(H23*20/100)</f>
        <v>6864</v>
      </c>
      <c r="I25" s="23" t="s">
        <v>24</v>
      </c>
      <c r="J25" s="24">
        <f>J23+(J23*20/100)</f>
        <v>182101.992</v>
      </c>
      <c r="K25" s="23" t="s">
        <v>24</v>
      </c>
      <c r="L25" s="24">
        <f>L23+(L23*20/100)</f>
        <v>88411.661999999997</v>
      </c>
      <c r="M25" s="23" t="s">
        <v>24</v>
      </c>
      <c r="N25" s="24">
        <f>N23+(N23*20/100)</f>
        <v>34535.136000000006</v>
      </c>
      <c r="O25" s="23" t="s">
        <v>24</v>
      </c>
      <c r="P25" s="24">
        <f>P23+(P23*20/100)</f>
        <v>428142.53880000004</v>
      </c>
      <c r="Q25" s="38" t="s">
        <v>24</v>
      </c>
      <c r="R25" s="39">
        <f>R24+(R24*20/100)</f>
        <v>765089.51879999996</v>
      </c>
    </row>
    <row r="26" spans="1:19" x14ac:dyDescent="0.25">
      <c r="S26" s="2"/>
    </row>
    <row r="29" spans="1:19" x14ac:dyDescent="0.25">
      <c r="B29" s="4"/>
    </row>
    <row r="31" spans="1:19" x14ac:dyDescent="0.25">
      <c r="R31" s="55"/>
    </row>
  </sheetData>
  <mergeCells count="28">
    <mergeCell ref="Q6:R6"/>
    <mergeCell ref="A4:A7"/>
    <mergeCell ref="B4:B7"/>
    <mergeCell ref="M6:N6"/>
    <mergeCell ref="C6:D6"/>
    <mergeCell ref="E6:F6"/>
    <mergeCell ref="G6:H6"/>
    <mergeCell ref="I6:J6"/>
    <mergeCell ref="K6:L6"/>
    <mergeCell ref="O5:P5"/>
    <mergeCell ref="O6:P6"/>
    <mergeCell ref="A1:R1"/>
    <mergeCell ref="A2:R2"/>
    <mergeCell ref="C5:D5"/>
    <mergeCell ref="E5:F5"/>
    <mergeCell ref="G5:H5"/>
    <mergeCell ref="I5:J5"/>
    <mergeCell ref="M5:N5"/>
    <mergeCell ref="K5:L5"/>
    <mergeCell ref="Q4:R5"/>
    <mergeCell ref="C4:P4"/>
    <mergeCell ref="O24:P24"/>
    <mergeCell ref="M24:N24"/>
    <mergeCell ref="E24:F24"/>
    <mergeCell ref="C24:D24"/>
    <mergeCell ref="I24:J24"/>
    <mergeCell ref="K24:L24"/>
    <mergeCell ref="G24:H24"/>
  </mergeCells>
  <phoneticPr fontId="8" type="noConversion"/>
  <pageMargins left="0.23622047244094491" right="0.27559055118110237" top="0.74803149606299213" bottom="0.74803149606299213" header="0.31496062992125984" footer="0.31496062992125984"/>
  <pageSetup paperSize="9" scale="71" orientation="landscape" horizontalDpi="4294967295" verticalDpi="4294967295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2019-11-13T07:41:16Z</cp:lastPrinted>
  <dcterms:created xsi:type="dcterms:W3CDTF">2006-09-16T00:00:00Z</dcterms:created>
  <dcterms:modified xsi:type="dcterms:W3CDTF">2024-04-05T08:59:45Z</dcterms:modified>
</cp:coreProperties>
</file>