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270"/>
  </bookViews>
  <sheets>
    <sheet name="Лист2 (2)" sheetId="3" r:id="rId1"/>
  </sheets>
  <calcPr calcId="162913"/>
</workbook>
</file>

<file path=xl/calcChain.xml><?xml version="1.0" encoding="utf-8"?>
<calcChain xmlns="http://schemas.openxmlformats.org/spreadsheetml/2006/main">
  <c r="P28" i="3" l="1"/>
  <c r="Q18" i="3" l="1"/>
  <c r="R17" i="3" l="1"/>
  <c r="Q14" i="3" l="1"/>
  <c r="Q12" i="3" l="1"/>
  <c r="R10" i="3" l="1"/>
  <c r="R9" i="3" l="1"/>
  <c r="R11" i="3"/>
  <c r="R12" i="3"/>
  <c r="R13" i="3"/>
  <c r="R14" i="3"/>
  <c r="R15" i="3"/>
  <c r="Q10" i="3"/>
  <c r="Q11" i="3"/>
  <c r="Q13" i="3"/>
  <c r="Q9" i="3"/>
  <c r="J21" i="3" l="1"/>
  <c r="J22" i="3" s="1"/>
  <c r="L21" i="3"/>
  <c r="L22" i="3" s="1"/>
  <c r="R18" i="3"/>
  <c r="Q17" i="3"/>
  <c r="R20" i="3"/>
  <c r="R19" i="3"/>
  <c r="Q20" i="3"/>
  <c r="Q19" i="3"/>
  <c r="N21" i="3"/>
  <c r="P21" i="3"/>
  <c r="P22" i="3" s="1"/>
  <c r="D21" i="3"/>
  <c r="H21" i="3"/>
  <c r="H22" i="3" s="1"/>
  <c r="F21" i="3"/>
  <c r="M21" i="3"/>
  <c r="E21" i="3"/>
  <c r="G21" i="3"/>
  <c r="H23" i="3" s="1"/>
  <c r="H25" i="3" s="1"/>
  <c r="I21" i="3"/>
  <c r="I22" i="3" s="1"/>
  <c r="K21" i="3"/>
  <c r="O21" i="3"/>
  <c r="O22" i="3" s="1"/>
  <c r="C21" i="3"/>
  <c r="C22" i="3" s="1"/>
  <c r="R16" i="3"/>
  <c r="Q16" i="3"/>
  <c r="Q15" i="3"/>
  <c r="F22" i="3"/>
  <c r="D22" i="3"/>
  <c r="F23" i="3" l="1"/>
  <c r="F25" i="3" s="1"/>
  <c r="R23" i="3"/>
  <c r="D23" i="3"/>
  <c r="D25" i="3" s="1"/>
  <c r="J23" i="3"/>
  <c r="J25" i="3" s="1"/>
  <c r="L23" i="3"/>
  <c r="L25" i="3" s="1"/>
  <c r="K22" i="3"/>
  <c r="G22" i="3"/>
  <c r="N23" i="3"/>
  <c r="N25" i="3" s="1"/>
  <c r="M22" i="3"/>
  <c r="Q21" i="3"/>
  <c r="Q22" i="3" s="1"/>
  <c r="R21" i="3"/>
  <c r="R22" i="3" s="1"/>
  <c r="P23" i="3"/>
  <c r="P25" i="3" s="1"/>
  <c r="N22" i="3"/>
  <c r="E22" i="3"/>
  <c r="Q23" i="3"/>
  <c r="R24" i="3" l="1"/>
  <c r="R25" i="3" s="1"/>
</calcChain>
</file>

<file path=xl/sharedStrings.xml><?xml version="1.0" encoding="utf-8"?>
<sst xmlns="http://schemas.openxmlformats.org/spreadsheetml/2006/main" count="77" uniqueCount="42">
  <si>
    <t>"КАРАТ С" АД</t>
  </si>
  <si>
    <t>ВСИЧКО</t>
  </si>
  <si>
    <t>№ по ред</t>
  </si>
  <si>
    <t>"ВИТОША ЕКСПРЕС"ООД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</si>
  <si>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</si>
  <si>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</si>
  <si>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</si>
  <si>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</si>
  <si>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</si>
  <si>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</si>
  <si>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</si>
  <si>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</si>
  <si>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</si>
  <si>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</si>
  <si>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 xml:space="preserve">ноември </t>
  </si>
  <si>
    <t>декември</t>
  </si>
  <si>
    <t>/0-7 г./</t>
  </si>
  <si>
    <t>/7-10 г./</t>
  </si>
  <si>
    <t>С П Р А В К А</t>
  </si>
  <si>
    <t>сума за компесиране               /лв. без ДДС/</t>
  </si>
  <si>
    <t>сума за компесиране              /лв. без ДДС/</t>
  </si>
  <si>
    <t>сума за компесиране                /лв. без ДДС/</t>
  </si>
  <si>
    <t>КАРАТ С АД</t>
  </si>
  <si>
    <t>ВИТОША ЕКСПРЕС ООД</t>
  </si>
  <si>
    <t>Всичко с ДДС</t>
  </si>
  <si>
    <t>ОБЩО С ДДС</t>
  </si>
  <si>
    <t>ОБЩО БЕЗ ДДС</t>
  </si>
  <si>
    <t>ВСИЧКО БЕЗ ДДС</t>
  </si>
  <si>
    <t>ВСИЧКО БЕЗ ДДС:</t>
  </si>
  <si>
    <t>ГЛОБAЛ БИОМЕТ ЕООД</t>
  </si>
  <si>
    <t>Пре                                                                                                                                                                                                                                                                                                                                                                                                                                                                                                                                                                                                                                                                                                                                                                                                                                                                                            возвачи</t>
  </si>
  <si>
    <t>ДЗЗД "Либърти лайнс-Елина"</t>
  </si>
  <si>
    <t>ГЛОБАЛ БИОМЕТ</t>
  </si>
  <si>
    <t>ДЗЗД " Консорциум Либърти-НТК"</t>
  </si>
  <si>
    <t xml:space="preserve">   "ГРУП ПЛЮС" АД</t>
  </si>
  <si>
    <t>Месец 2019</t>
  </si>
  <si>
    <t xml:space="preserve">   "Груп Плюс" EOOД</t>
  </si>
  <si>
    <t>ЮНИОН ИВКОНИ ЕООД</t>
  </si>
  <si>
    <t>856.09</t>
  </si>
  <si>
    <t>за постъпилите  за месец януари -декември 2021 г. в СО заявления за компенсации на безплатни пътувания на деца по междуселищния автобусен транспорт</t>
  </si>
  <si>
    <t>октомври-декември</t>
  </si>
  <si>
    <t xml:space="preserve">Общо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</si>
</sst>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6"/>
      <color indexed="8"/>
      <name val="Times New Roman"/>
      <family val="1"/>
      <charset val="204"/>
    </font>
    <font>
      <b/>
      <i/>
      <sz val="6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  <charset val="204"/>
    </font>
    <font>
      <sz val="10"/>
      <color indexed="8"/>
      <name val="Calibri"/>
      <family val="2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0" fillId="4" borderId="0" applyNumberFormat="0" applyBorder="0" applyAlignment="0" applyProtection="0"/>
    <xf numFmtId="0" fontId="21" fillId="5" borderId="40" applyNumberFormat="0" applyFont="0" applyAlignment="0" applyProtection="0"/>
    <xf numFmtId="0" fontId="22" fillId="6" borderId="0" applyNumberFormat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11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4" fontId="7" fillId="3" borderId="21" xfId="0" applyNumberFormat="1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20" fillId="4" borderId="17" xfId="1" applyBorder="1" applyAlignment="1">
      <alignment horizontal="center" vertical="center"/>
    </xf>
    <xf numFmtId="4" fontId="20" fillId="4" borderId="17" xfId="1" applyNumberFormat="1" applyBorder="1" applyAlignment="1">
      <alignment vertical="center"/>
    </xf>
    <xf numFmtId="0" fontId="0" fillId="5" borderId="40" xfId="2" applyFont="1" applyAlignment="1">
      <alignment vertical="center"/>
    </xf>
    <xf numFmtId="4" fontId="0" fillId="5" borderId="40" xfId="2" applyNumberFormat="1" applyFont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vertical="center"/>
    </xf>
    <xf numFmtId="4" fontId="0" fillId="2" borderId="31" xfId="0" applyNumberFormat="1" applyFill="1" applyBorder="1" applyAlignment="1">
      <alignment vertical="center"/>
    </xf>
    <xf numFmtId="4" fontId="0" fillId="0" borderId="31" xfId="0" applyNumberFormat="1" applyBorder="1" applyAlignment="1">
      <alignment vertical="center"/>
    </xf>
    <xf numFmtId="4" fontId="2" fillId="0" borderId="31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2" fontId="16" fillId="0" borderId="31" xfId="0" applyNumberFormat="1" applyFont="1" applyBorder="1" applyAlignment="1">
      <alignment vertical="center"/>
    </xf>
    <xf numFmtId="4" fontId="16" fillId="0" borderId="31" xfId="0" applyNumberFormat="1" applyFont="1" applyBorder="1" applyAlignment="1">
      <alignment vertical="center"/>
    </xf>
    <xf numFmtId="4" fontId="16" fillId="0" borderId="43" xfId="0" applyNumberFormat="1" applyFont="1" applyBorder="1" applyAlignment="1">
      <alignment vertical="center"/>
    </xf>
    <xf numFmtId="0" fontId="22" fillId="6" borderId="10" xfId="3" applyBorder="1" applyAlignment="1">
      <alignment vertical="center"/>
    </xf>
    <xf numFmtId="4" fontId="22" fillId="6" borderId="17" xfId="3" applyNumberFormat="1" applyBorder="1" applyAlignment="1">
      <alignment vertical="center"/>
    </xf>
    <xf numFmtId="4" fontId="20" fillId="0" borderId="17" xfId="1" applyNumberFormat="1" applyFill="1" applyBorder="1" applyAlignment="1">
      <alignment vertical="center"/>
    </xf>
    <xf numFmtId="0" fontId="0" fillId="0" borderId="40" xfId="2" applyFont="1" applyFill="1" applyAlignment="1">
      <alignment vertical="center"/>
    </xf>
    <xf numFmtId="0" fontId="20" fillId="4" borderId="0" xfId="1" applyBorder="1" applyAlignment="1">
      <alignment vertical="center"/>
    </xf>
    <xf numFmtId="0" fontId="23" fillId="0" borderId="1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4" fontId="3" fillId="5" borderId="40" xfId="2" applyNumberFormat="1" applyFont="1" applyAlignment="1">
      <alignment vertical="center"/>
    </xf>
    <xf numFmtId="0" fontId="22" fillId="6" borderId="0" xfId="3" applyBorder="1" applyAlignment="1">
      <alignment vertical="center"/>
    </xf>
    <xf numFmtId="0" fontId="20" fillId="4" borderId="5" xfId="1" applyBorder="1" applyAlignment="1">
      <alignment vertical="center"/>
    </xf>
    <xf numFmtId="2" fontId="22" fillId="6" borderId="17" xfId="3" applyNumberFormat="1" applyBorder="1" applyAlignment="1">
      <alignment vertical="center"/>
    </xf>
    <xf numFmtId="4" fontId="20" fillId="4" borderId="29" xfId="1" applyNumberFormat="1" applyBorder="1" applyAlignment="1">
      <alignment vertical="center"/>
    </xf>
    <xf numFmtId="4" fontId="22" fillId="6" borderId="40" xfId="3" applyNumberFormat="1" applyBorder="1" applyAlignment="1">
      <alignment vertical="center"/>
    </xf>
    <xf numFmtId="4" fontId="26" fillId="6" borderId="17" xfId="3" applyNumberFormat="1" applyFont="1" applyBorder="1" applyAlignment="1">
      <alignment vertical="center"/>
    </xf>
    <xf numFmtId="4" fontId="26" fillId="5" borderId="40" xfId="2" applyNumberFormat="1" applyFont="1" applyAlignment="1">
      <alignment vertical="center"/>
    </xf>
    <xf numFmtId="2" fontId="25" fillId="0" borderId="0" xfId="0" applyNumberFormat="1" applyFont="1" applyAlignment="1">
      <alignment vertical="center"/>
    </xf>
    <xf numFmtId="2" fontId="25" fillId="0" borderId="0" xfId="0" applyNumberFormat="1" applyFont="1" applyFill="1" applyAlignment="1">
      <alignment vertical="center"/>
    </xf>
    <xf numFmtId="0" fontId="25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25" xfId="0" applyBorder="1"/>
  </cellXfs>
  <cellStyles count="4">
    <cellStyle name="Bad" xfId="1" builtinId="27"/>
    <cellStyle name="Good" xfId="3" builtinId="26"/>
    <cellStyle name="Normal" xfId="0" builtinId="0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topLeftCell="A4" zoomScaleNormal="100" workbookViewId="0">
      <selection activeCell="S26" sqref="S26"/>
    </sheetView>
  </sheetViews>
  <sheetFormatPr defaultRowHeight="15" x14ac:dyDescent="0.25"/>
  <cols>
    <col min="1" max="1" width="4.28515625" style="20" customWidth="1"/>
    <col min="2" max="2" width="13.140625" style="1" customWidth="1"/>
    <col min="3" max="3" width="13" style="1" customWidth="1"/>
    <col min="4" max="4" width="10.5703125" style="1" customWidth="1"/>
    <col min="5" max="5" width="11" style="1" customWidth="1"/>
    <col min="6" max="6" width="10.42578125" style="1" customWidth="1"/>
    <col min="7" max="7" width="10.5703125" style="1" customWidth="1"/>
    <col min="8" max="8" width="12" style="1" customWidth="1"/>
    <col min="9" max="12" width="10.5703125" style="1" customWidth="1"/>
    <col min="13" max="13" width="10.5703125" style="23" customWidth="1"/>
    <col min="14" max="16" width="11.85546875" style="23" customWidth="1"/>
    <col min="17" max="17" width="12.7109375" style="1" customWidth="1"/>
    <col min="18" max="18" width="11.140625" style="1" customWidth="1"/>
    <col min="19" max="19" width="9.5703125" style="1" bestFit="1" customWidth="1"/>
    <col min="20" max="21" width="9.140625" style="1"/>
    <col min="22" max="22" width="9.5703125" style="1" bestFit="1" customWidth="1"/>
    <col min="23" max="16384" width="9.140625" style="1"/>
  </cols>
  <sheetData>
    <row r="1" spans="1:22" x14ac:dyDescent="0.25">
      <c r="A1" s="95" t="s">
        <v>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2" x14ac:dyDescent="0.25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2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2"/>
      <c r="N3" s="22"/>
      <c r="O3" s="22"/>
      <c r="P3" s="22"/>
      <c r="Q3" s="3"/>
      <c r="R3" s="3"/>
    </row>
    <row r="4" spans="1:22" x14ac:dyDescent="0.25">
      <c r="A4" s="82" t="s">
        <v>2</v>
      </c>
      <c r="B4" s="85" t="s">
        <v>35</v>
      </c>
      <c r="C4" s="107" t="s">
        <v>30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110"/>
      <c r="Q4" s="103" t="s">
        <v>1</v>
      </c>
      <c r="R4" s="104"/>
    </row>
    <row r="5" spans="1:22" ht="27.75" customHeight="1" x14ac:dyDescent="0.25">
      <c r="A5" s="83"/>
      <c r="B5" s="86"/>
      <c r="C5" s="97" t="s">
        <v>3</v>
      </c>
      <c r="D5" s="98"/>
      <c r="E5" s="99" t="s">
        <v>0</v>
      </c>
      <c r="F5" s="100"/>
      <c r="G5" s="101" t="s">
        <v>31</v>
      </c>
      <c r="H5" s="102"/>
      <c r="I5" s="99" t="s">
        <v>36</v>
      </c>
      <c r="J5" s="100"/>
      <c r="K5" s="101" t="s">
        <v>33</v>
      </c>
      <c r="L5" s="102"/>
      <c r="M5" s="93" t="s">
        <v>29</v>
      </c>
      <c r="N5" s="94"/>
      <c r="O5" s="93" t="s">
        <v>37</v>
      </c>
      <c r="P5" s="94"/>
      <c r="Q5" s="105"/>
      <c r="R5" s="106"/>
    </row>
    <row r="6" spans="1:22" s="21" customFormat="1" ht="32.25" customHeight="1" x14ac:dyDescent="0.25">
      <c r="A6" s="83"/>
      <c r="B6" s="86"/>
      <c r="C6" s="90" t="s">
        <v>19</v>
      </c>
      <c r="D6" s="91"/>
      <c r="E6" s="80" t="s">
        <v>19</v>
      </c>
      <c r="F6" s="92"/>
      <c r="G6" s="90" t="s">
        <v>19</v>
      </c>
      <c r="H6" s="91"/>
      <c r="I6" s="80" t="s">
        <v>20</v>
      </c>
      <c r="J6" s="92"/>
      <c r="K6" s="90" t="s">
        <v>20</v>
      </c>
      <c r="L6" s="91"/>
      <c r="M6" s="88" t="s">
        <v>20</v>
      </c>
      <c r="N6" s="89"/>
      <c r="O6" s="88" t="s">
        <v>20</v>
      </c>
      <c r="P6" s="89"/>
      <c r="Q6" s="80" t="s">
        <v>21</v>
      </c>
      <c r="R6" s="81"/>
    </row>
    <row r="7" spans="1:22" ht="16.5" customHeight="1" x14ac:dyDescent="0.25">
      <c r="A7" s="84"/>
      <c r="B7" s="87"/>
      <c r="C7" s="6" t="s">
        <v>16</v>
      </c>
      <c r="D7" s="7" t="s">
        <v>17</v>
      </c>
      <c r="E7" s="8" t="s">
        <v>16</v>
      </c>
      <c r="F7" s="9" t="s">
        <v>17</v>
      </c>
      <c r="G7" s="6" t="s">
        <v>16</v>
      </c>
      <c r="H7" s="7" t="s">
        <v>17</v>
      </c>
      <c r="I7" s="8" t="s">
        <v>16</v>
      </c>
      <c r="J7" s="9" t="s">
        <v>17</v>
      </c>
      <c r="K7" s="6" t="s">
        <v>16</v>
      </c>
      <c r="L7" s="7" t="s">
        <v>17</v>
      </c>
      <c r="M7" s="26" t="s">
        <v>16</v>
      </c>
      <c r="N7" s="10" t="s">
        <v>17</v>
      </c>
      <c r="O7" s="26" t="s">
        <v>16</v>
      </c>
      <c r="P7" s="10" t="s">
        <v>17</v>
      </c>
      <c r="Q7" s="8" t="s">
        <v>16</v>
      </c>
      <c r="R7" s="31" t="s">
        <v>17</v>
      </c>
    </row>
    <row r="8" spans="1:22" s="5" customFormat="1" ht="9" customHeight="1" x14ac:dyDescent="0.25">
      <c r="A8" s="29">
        <v>1</v>
      </c>
      <c r="B8" s="11">
        <v>2</v>
      </c>
      <c r="C8" s="12">
        <v>3</v>
      </c>
      <c r="D8" s="13">
        <v>4</v>
      </c>
      <c r="E8" s="14">
        <v>5</v>
      </c>
      <c r="F8" s="15">
        <v>6</v>
      </c>
      <c r="G8" s="16">
        <v>7</v>
      </c>
      <c r="H8" s="17">
        <v>8</v>
      </c>
      <c r="I8" s="14">
        <v>9</v>
      </c>
      <c r="J8" s="15">
        <v>10</v>
      </c>
      <c r="K8" s="16">
        <v>11</v>
      </c>
      <c r="L8" s="17">
        <v>12</v>
      </c>
      <c r="M8" s="27">
        <v>13</v>
      </c>
      <c r="N8" s="18">
        <v>14</v>
      </c>
      <c r="O8" s="46"/>
      <c r="P8" s="46"/>
      <c r="Q8" s="14">
        <v>15</v>
      </c>
      <c r="R8" s="32">
        <v>16</v>
      </c>
    </row>
    <row r="9" spans="1:22" ht="20.25" customHeight="1" x14ac:dyDescent="0.25">
      <c r="A9" s="41">
        <v>1</v>
      </c>
      <c r="B9" s="19" t="s">
        <v>4</v>
      </c>
      <c r="C9" s="63">
        <v>0</v>
      </c>
      <c r="D9" s="63">
        <v>0</v>
      </c>
      <c r="E9" s="63">
        <v>365.42</v>
      </c>
      <c r="F9" s="63"/>
      <c r="G9" s="63">
        <v>0</v>
      </c>
      <c r="H9" s="63">
        <v>0</v>
      </c>
      <c r="I9" s="63">
        <v>2185.8330000000001</v>
      </c>
      <c r="J9" s="63">
        <v>212.71</v>
      </c>
      <c r="K9" s="63">
        <v>1283.08</v>
      </c>
      <c r="L9" s="63">
        <v>19.579999999999998</v>
      </c>
      <c r="M9" s="63">
        <v>531.58000000000004</v>
      </c>
      <c r="N9" s="63">
        <v>208.22</v>
      </c>
      <c r="O9" s="63">
        <v>3490.92</v>
      </c>
      <c r="P9" s="63">
        <v>596.66600000000005</v>
      </c>
      <c r="Q9" s="63">
        <f t="shared" ref="Q9:R15" si="0">SUM(O9,M9,K9,I9,G9,E9,C9)</f>
        <v>7856.8330000000005</v>
      </c>
      <c r="R9" s="63">
        <f t="shared" si="0"/>
        <v>1037.1760000000002</v>
      </c>
    </row>
    <row r="10" spans="1:22" ht="20.25" customHeight="1" x14ac:dyDescent="0.25">
      <c r="A10" s="47">
        <v>2</v>
      </c>
      <c r="B10" s="67" t="s">
        <v>5</v>
      </c>
      <c r="C10" s="64">
        <v>0</v>
      </c>
      <c r="D10" s="64">
        <v>0</v>
      </c>
      <c r="E10" s="64">
        <v>340.83300000000003</v>
      </c>
      <c r="F10" s="64"/>
      <c r="G10" s="64">
        <v>0</v>
      </c>
      <c r="H10" s="64">
        <v>0</v>
      </c>
      <c r="I10" s="64">
        <v>126.875</v>
      </c>
      <c r="J10" s="64">
        <v>2394.5830000000001</v>
      </c>
      <c r="K10" s="64">
        <v>1826</v>
      </c>
      <c r="L10" s="64">
        <v>11.54</v>
      </c>
      <c r="M10" s="64">
        <v>382.41</v>
      </c>
      <c r="N10" s="64">
        <v>31.23</v>
      </c>
      <c r="O10" s="64">
        <v>595.375</v>
      </c>
      <c r="P10" s="64">
        <v>4447.3329999999996</v>
      </c>
      <c r="Q10" s="64">
        <f t="shared" si="0"/>
        <v>3271.4929999999999</v>
      </c>
      <c r="R10" s="64">
        <f t="shared" si="0"/>
        <v>6884.6859999999997</v>
      </c>
    </row>
    <row r="11" spans="1:22" ht="20.25" customHeight="1" x14ac:dyDescent="0.25">
      <c r="A11" s="41">
        <v>3</v>
      </c>
      <c r="B11" s="65" t="s">
        <v>6</v>
      </c>
      <c r="C11" s="50">
        <v>0</v>
      </c>
      <c r="D11" s="50">
        <v>0</v>
      </c>
      <c r="E11" s="50">
        <v>341.58</v>
      </c>
      <c r="F11" s="50"/>
      <c r="G11" s="50">
        <v>0</v>
      </c>
      <c r="H11" s="50">
        <v>0</v>
      </c>
      <c r="I11" s="50">
        <v>2889.1660000000002</v>
      </c>
      <c r="J11" s="50">
        <v>130.375</v>
      </c>
      <c r="K11" s="50">
        <v>5282</v>
      </c>
      <c r="L11" s="50">
        <v>28.332999999999998</v>
      </c>
      <c r="M11" s="50">
        <v>432.42</v>
      </c>
      <c r="N11" s="50">
        <v>141.58000000000001</v>
      </c>
      <c r="O11" s="50">
        <v>5166.3329999999996</v>
      </c>
      <c r="P11" s="50">
        <v>754.16600000000005</v>
      </c>
      <c r="Q11" s="50">
        <f t="shared" si="0"/>
        <v>14111.499000000002</v>
      </c>
      <c r="R11" s="50">
        <f t="shared" si="0"/>
        <v>1054.4540000000002</v>
      </c>
    </row>
    <row r="12" spans="1:22" ht="20.25" customHeight="1" x14ac:dyDescent="0.25">
      <c r="A12" s="41">
        <v>4</v>
      </c>
      <c r="B12" s="62" t="s">
        <v>7</v>
      </c>
      <c r="C12" s="63">
        <v>0</v>
      </c>
      <c r="D12" s="63">
        <v>0</v>
      </c>
      <c r="E12" s="63">
        <v>404.58300000000003</v>
      </c>
      <c r="F12" s="63"/>
      <c r="G12" s="63">
        <v>0</v>
      </c>
      <c r="H12" s="63">
        <v>0</v>
      </c>
      <c r="I12" s="63">
        <v>3950.8330000000001</v>
      </c>
      <c r="J12" s="63">
        <v>346.45800000000003</v>
      </c>
      <c r="K12" s="63">
        <v>0</v>
      </c>
      <c r="L12" s="63"/>
      <c r="M12" s="74">
        <v>798.99</v>
      </c>
      <c r="N12" s="74">
        <v>376.52</v>
      </c>
      <c r="O12" s="63">
        <v>11516.665999999999</v>
      </c>
      <c r="P12" s="63">
        <v>1841.4580000000001</v>
      </c>
      <c r="Q12" s="74">
        <f>SUM(C12,E12,G12,I12,K12,M12,O12)</f>
        <v>16671.072</v>
      </c>
      <c r="R12" s="63">
        <f t="shared" si="0"/>
        <v>2564.4360000000001</v>
      </c>
    </row>
    <row r="13" spans="1:22" ht="20.25" customHeight="1" x14ac:dyDescent="0.25">
      <c r="A13" s="41">
        <v>5</v>
      </c>
      <c r="B13" s="66" t="s">
        <v>8</v>
      </c>
      <c r="C13" s="48">
        <v>0</v>
      </c>
      <c r="D13" s="48">
        <v>0</v>
      </c>
      <c r="E13" s="48">
        <v>672.25</v>
      </c>
      <c r="F13" s="48"/>
      <c r="G13" s="48">
        <v>0</v>
      </c>
      <c r="H13" s="48">
        <v>0</v>
      </c>
      <c r="I13" s="48">
        <v>4598.33</v>
      </c>
      <c r="J13" s="48">
        <v>306.45830000000001</v>
      </c>
      <c r="K13" s="48">
        <v>3528.1660000000002</v>
      </c>
      <c r="L13" s="48">
        <v>87.915999999999997</v>
      </c>
      <c r="M13" s="48" t="s">
        <v>38</v>
      </c>
      <c r="N13" s="48">
        <v>452.77</v>
      </c>
      <c r="O13" s="48">
        <v>13214.583000000001</v>
      </c>
      <c r="P13" s="48">
        <v>1727.83</v>
      </c>
      <c r="Q13" s="48">
        <f t="shared" si="0"/>
        <v>22013.328999999998</v>
      </c>
      <c r="R13" s="48">
        <f t="shared" si="0"/>
        <v>2574.9742999999999</v>
      </c>
    </row>
    <row r="14" spans="1:22" ht="20.25" customHeight="1" x14ac:dyDescent="0.25">
      <c r="A14" s="41">
        <v>6</v>
      </c>
      <c r="B14" s="49" t="s">
        <v>9</v>
      </c>
      <c r="C14" s="50">
        <v>0</v>
      </c>
      <c r="D14" s="50">
        <v>0</v>
      </c>
      <c r="E14" s="50">
        <v>763.91600000000005</v>
      </c>
      <c r="F14" s="50"/>
      <c r="G14" s="50">
        <v>0</v>
      </c>
      <c r="H14" s="50">
        <v>0</v>
      </c>
      <c r="I14" s="50">
        <v>7545</v>
      </c>
      <c r="J14" s="50">
        <v>0</v>
      </c>
      <c r="K14" s="69">
        <v>4239.75</v>
      </c>
      <c r="L14" s="69">
        <v>115.4166</v>
      </c>
      <c r="M14" s="50">
        <v>1234.81</v>
      </c>
      <c r="N14" s="50">
        <v>643.04</v>
      </c>
      <c r="O14" s="50">
        <v>22000</v>
      </c>
      <c r="P14" s="50">
        <v>0</v>
      </c>
      <c r="Q14" s="74">
        <f>SUM(C14,E14,G14,I14,K14,M14,O14)</f>
        <v>35783.475999999995</v>
      </c>
      <c r="R14" s="50">
        <f t="shared" si="0"/>
        <v>758.45659999999998</v>
      </c>
      <c r="V14" s="2"/>
    </row>
    <row r="15" spans="1:22" ht="20.25" customHeight="1" x14ac:dyDescent="0.25">
      <c r="A15" s="41">
        <v>7</v>
      </c>
      <c r="B15" s="70" t="s">
        <v>10</v>
      </c>
      <c r="C15" s="75">
        <v>0</v>
      </c>
      <c r="D15" s="75">
        <v>0</v>
      </c>
      <c r="E15" s="75">
        <v>1042.6659999999999</v>
      </c>
      <c r="F15" s="75"/>
      <c r="G15" s="75">
        <v>0</v>
      </c>
      <c r="H15" s="75">
        <v>0</v>
      </c>
      <c r="I15" s="75">
        <v>6928.33</v>
      </c>
      <c r="J15" s="76">
        <v>0</v>
      </c>
      <c r="K15" s="75">
        <v>4749.25</v>
      </c>
      <c r="L15" s="75">
        <v>131.083</v>
      </c>
      <c r="M15" s="75">
        <v>3143.2</v>
      </c>
      <c r="N15" s="75">
        <v>1663.01</v>
      </c>
      <c r="O15" s="75">
        <v>22507.916000000001</v>
      </c>
      <c r="P15" s="76">
        <v>0</v>
      </c>
      <c r="Q15" s="63">
        <f t="shared" ref="Q15:Q21" si="1">SUM(O15,M15,K15,I15,G15,E15,C15)</f>
        <v>38371.362000000001</v>
      </c>
      <c r="R15" s="63">
        <f t="shared" si="0"/>
        <v>1794.0930000000001</v>
      </c>
    </row>
    <row r="16" spans="1:22" ht="20.25" customHeight="1" x14ac:dyDescent="0.25">
      <c r="A16" s="41">
        <v>8</v>
      </c>
      <c r="B16" s="71" t="s">
        <v>11</v>
      </c>
      <c r="C16" s="48">
        <v>0</v>
      </c>
      <c r="D16" s="48">
        <v>0</v>
      </c>
      <c r="E16" s="48">
        <v>992.91600000000005</v>
      </c>
      <c r="F16" s="48"/>
      <c r="G16" s="48">
        <v>0</v>
      </c>
      <c r="H16" s="48">
        <v>0</v>
      </c>
      <c r="I16" s="48">
        <v>6922.5</v>
      </c>
      <c r="J16" s="48">
        <v>0</v>
      </c>
      <c r="K16" s="48">
        <v>6253.33</v>
      </c>
      <c r="L16" s="48">
        <v>133.542</v>
      </c>
      <c r="M16" s="48">
        <v>3011.14</v>
      </c>
      <c r="N16" s="48">
        <v>1473.1</v>
      </c>
      <c r="O16" s="48">
        <v>21979.582999999999</v>
      </c>
      <c r="P16" s="48">
        <v>2942.875</v>
      </c>
      <c r="Q16" s="48">
        <f t="shared" si="1"/>
        <v>39159.468999999997</v>
      </c>
      <c r="R16" s="48">
        <f t="shared" ref="R16:R21" si="2">SUM(P16,N16,L16,J16,H16,F16,D16)</f>
        <v>4549.5170000000007</v>
      </c>
    </row>
    <row r="17" spans="1:19" ht="20.25" customHeight="1" x14ac:dyDescent="0.25">
      <c r="A17" s="41">
        <v>9</v>
      </c>
      <c r="B17" s="70" t="s">
        <v>12</v>
      </c>
      <c r="C17" s="63">
        <v>0</v>
      </c>
      <c r="D17" s="63">
        <v>0</v>
      </c>
      <c r="E17" s="72">
        <v>656.33</v>
      </c>
      <c r="F17" s="63">
        <v>0</v>
      </c>
      <c r="G17" s="63">
        <v>0</v>
      </c>
      <c r="H17" s="63">
        <v>0</v>
      </c>
      <c r="I17" s="72">
        <v>3889.1660000000002</v>
      </c>
      <c r="J17" s="72">
        <v>292.70800000000003</v>
      </c>
      <c r="K17" s="63">
        <v>4968.5</v>
      </c>
      <c r="L17" s="63">
        <v>92.165999999999997</v>
      </c>
      <c r="M17" s="72">
        <v>1099.81</v>
      </c>
      <c r="N17" s="72">
        <v>483.56</v>
      </c>
      <c r="O17" s="63">
        <v>13110</v>
      </c>
      <c r="P17" s="63">
        <v>0</v>
      </c>
      <c r="Q17" s="63">
        <f t="shared" si="1"/>
        <v>23723.806</v>
      </c>
      <c r="R17" s="48">
        <f t="shared" si="2"/>
        <v>868.43399999999997</v>
      </c>
    </row>
    <row r="18" spans="1:19" ht="20.25" customHeight="1" x14ac:dyDescent="0.25">
      <c r="A18" s="41">
        <v>10</v>
      </c>
      <c r="B18" s="71" t="s">
        <v>13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63">
        <f t="shared" si="1"/>
        <v>0</v>
      </c>
      <c r="R18" s="48">
        <f t="shared" si="2"/>
        <v>0</v>
      </c>
    </row>
    <row r="19" spans="1:19" ht="20.25" customHeight="1" x14ac:dyDescent="0.25">
      <c r="A19" s="41">
        <v>11</v>
      </c>
      <c r="B19" s="70" t="s">
        <v>14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>
        <f t="shared" si="1"/>
        <v>0</v>
      </c>
      <c r="R19" s="63">
        <f t="shared" si="2"/>
        <v>0</v>
      </c>
    </row>
    <row r="20" spans="1:19" s="23" customFormat="1" ht="20.25" customHeight="1" thickBot="1" x14ac:dyDescent="0.3">
      <c r="A20" s="44">
        <v>12</v>
      </c>
      <c r="B20" s="45" t="s">
        <v>15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>
        <f t="shared" si="1"/>
        <v>0</v>
      </c>
      <c r="R20" s="73">
        <f t="shared" si="2"/>
        <v>0</v>
      </c>
    </row>
    <row r="21" spans="1:19" ht="20.25" customHeight="1" thickBot="1" x14ac:dyDescent="0.3">
      <c r="A21" s="51"/>
      <c r="B21" s="52" t="s">
        <v>26</v>
      </c>
      <c r="C21" s="53">
        <f t="shared" ref="C21:H21" si="3">SUM(C9:C20)</f>
        <v>0</v>
      </c>
      <c r="D21" s="53">
        <f t="shared" si="3"/>
        <v>0</v>
      </c>
      <c r="E21" s="54">
        <f t="shared" si="3"/>
        <v>5580.4940000000006</v>
      </c>
      <c r="F21" s="54">
        <f t="shared" si="3"/>
        <v>0</v>
      </c>
      <c r="G21" s="53">
        <f t="shared" si="3"/>
        <v>0</v>
      </c>
      <c r="H21" s="53">
        <f t="shared" si="3"/>
        <v>0</v>
      </c>
      <c r="I21" s="54">
        <f t="shared" ref="I21:N21" si="4">SUM(I9:I20)</f>
        <v>39036.032999999996</v>
      </c>
      <c r="J21" s="54">
        <f>SUM(J9:J20)</f>
        <v>3683.2923000000005</v>
      </c>
      <c r="K21" s="53">
        <f t="shared" si="4"/>
        <v>32130.076000000001</v>
      </c>
      <c r="L21" s="54">
        <f t="shared" si="4"/>
        <v>619.5766000000001</v>
      </c>
      <c r="M21" s="54">
        <f t="shared" si="4"/>
        <v>10634.359999999999</v>
      </c>
      <c r="N21" s="54">
        <f t="shared" si="4"/>
        <v>5473.03</v>
      </c>
      <c r="O21" s="54">
        <f>SUM(O9:O20)</f>
        <v>113581.376</v>
      </c>
      <c r="P21" s="54">
        <f>SUM(P9:P20)</f>
        <v>12310.328</v>
      </c>
      <c r="Q21" s="55">
        <f t="shared" si="1"/>
        <v>200962.33900000001</v>
      </c>
      <c r="R21" s="56">
        <f t="shared" si="2"/>
        <v>22086.226900000001</v>
      </c>
    </row>
    <row r="22" spans="1:19" s="28" customFormat="1" ht="15.75" customHeight="1" thickBot="1" x14ac:dyDescent="0.3">
      <c r="A22" s="57"/>
      <c r="B22" s="58" t="s">
        <v>25</v>
      </c>
      <c r="C22" s="59">
        <f>C21+(C21*20/100)</f>
        <v>0</v>
      </c>
      <c r="D22" s="60">
        <f>D21+(D21*20/100)</f>
        <v>0</v>
      </c>
      <c r="E22" s="60">
        <f>E21+(E21*20/100)</f>
        <v>6696.5928000000004</v>
      </c>
      <c r="F22" s="60">
        <f>F20+(F20*20/100)</f>
        <v>0</v>
      </c>
      <c r="G22" s="60">
        <f t="shared" ref="G22:R22" si="5">G21+(G21*20/100)</f>
        <v>0</v>
      </c>
      <c r="H22" s="60">
        <f t="shared" si="5"/>
        <v>0</v>
      </c>
      <c r="I22" s="60">
        <f t="shared" si="5"/>
        <v>46843.239599999994</v>
      </c>
      <c r="J22" s="60">
        <f t="shared" si="5"/>
        <v>4419.9507600000006</v>
      </c>
      <c r="K22" s="60">
        <f t="shared" si="5"/>
        <v>38556.091200000003</v>
      </c>
      <c r="L22" s="60">
        <f t="shared" si="5"/>
        <v>743.49192000000016</v>
      </c>
      <c r="M22" s="60">
        <f t="shared" si="5"/>
        <v>12761.231999999998</v>
      </c>
      <c r="N22" s="60">
        <f t="shared" si="5"/>
        <v>6567.6359999999995</v>
      </c>
      <c r="O22" s="60">
        <f t="shared" si="5"/>
        <v>136297.65119999999</v>
      </c>
      <c r="P22" s="60">
        <f t="shared" si="5"/>
        <v>14772.393599999999</v>
      </c>
      <c r="Q22" s="60">
        <f t="shared" si="5"/>
        <v>241154.80680000002</v>
      </c>
      <c r="R22" s="61">
        <f t="shared" si="5"/>
        <v>26503.472280000002</v>
      </c>
    </row>
    <row r="23" spans="1:19" s="36" customFormat="1" ht="27" customHeight="1" x14ac:dyDescent="0.25">
      <c r="A23" s="42"/>
      <c r="B23" s="43"/>
      <c r="C23" s="37" t="s">
        <v>27</v>
      </c>
      <c r="D23" s="33">
        <f>SUM(C21+D21)</f>
        <v>0</v>
      </c>
      <c r="E23" s="37" t="s">
        <v>27</v>
      </c>
      <c r="F23" s="33">
        <f>SUM(E21+F21)</f>
        <v>5580.4940000000006</v>
      </c>
      <c r="G23" s="37" t="s">
        <v>27</v>
      </c>
      <c r="H23" s="33">
        <f>SUM(G21+H21)</f>
        <v>0</v>
      </c>
      <c r="I23" s="37" t="s">
        <v>27</v>
      </c>
      <c r="J23" s="33">
        <f>SUM(I21+J21)</f>
        <v>42719.325299999997</v>
      </c>
      <c r="K23" s="37" t="s">
        <v>27</v>
      </c>
      <c r="L23" s="33">
        <f>SUM(K21+L21)</f>
        <v>32749.652600000001</v>
      </c>
      <c r="M23" s="37" t="s">
        <v>27</v>
      </c>
      <c r="N23" s="33">
        <f>SUM(M21+N21)</f>
        <v>16107.39</v>
      </c>
      <c r="O23" s="37" t="s">
        <v>27</v>
      </c>
      <c r="P23" s="33">
        <f>SUM(O21+P21)</f>
        <v>125891.704</v>
      </c>
      <c r="Q23" s="34">
        <f>SUM(Q9:Q20)</f>
        <v>200962.33900000001</v>
      </c>
      <c r="R23" s="35">
        <f>SUM(R9:R20)</f>
        <v>22086.226900000001</v>
      </c>
    </row>
    <row r="24" spans="1:19" s="3" customFormat="1" ht="15.75" x14ac:dyDescent="0.25">
      <c r="A24" s="20"/>
      <c r="C24" s="114" t="s">
        <v>23</v>
      </c>
      <c r="D24" s="115"/>
      <c r="E24" s="113" t="s">
        <v>22</v>
      </c>
      <c r="F24" s="112"/>
      <c r="G24" s="114" t="s">
        <v>31</v>
      </c>
      <c r="H24" s="117"/>
      <c r="I24" s="111" t="s">
        <v>34</v>
      </c>
      <c r="J24" s="112"/>
      <c r="K24" s="116" t="s">
        <v>33</v>
      </c>
      <c r="L24" s="112"/>
      <c r="M24" s="111" t="s">
        <v>32</v>
      </c>
      <c r="N24" s="112"/>
      <c r="O24" s="111" t="s">
        <v>37</v>
      </c>
      <c r="P24" s="112"/>
      <c r="Q24" s="38" t="s">
        <v>28</v>
      </c>
      <c r="R24" s="30">
        <f>SUM(Q23:R23)</f>
        <v>223048.56590000002</v>
      </c>
    </row>
    <row r="25" spans="1:19" ht="26.25" customHeight="1" x14ac:dyDescent="0.25">
      <c r="C25" s="24" t="s">
        <v>24</v>
      </c>
      <c r="D25" s="25">
        <f>D23+(D23*20/100)</f>
        <v>0</v>
      </c>
      <c r="E25" s="24" t="s">
        <v>24</v>
      </c>
      <c r="F25" s="25">
        <f>F23+(F23*20/100)</f>
        <v>6696.5928000000004</v>
      </c>
      <c r="G25" s="24" t="s">
        <v>24</v>
      </c>
      <c r="H25" s="25">
        <f>H23+(H23*20/100)</f>
        <v>0</v>
      </c>
      <c r="I25" s="24" t="s">
        <v>24</v>
      </c>
      <c r="J25" s="25">
        <f>J23+(J23*20/100)</f>
        <v>51263.190359999993</v>
      </c>
      <c r="K25" s="24" t="s">
        <v>24</v>
      </c>
      <c r="L25" s="25">
        <f>L23+(L23*20/100)</f>
        <v>39299.583120000003</v>
      </c>
      <c r="M25" s="24" t="s">
        <v>24</v>
      </c>
      <c r="N25" s="25">
        <f>N23+(N23*20/100)</f>
        <v>19328.867999999999</v>
      </c>
      <c r="O25" s="24" t="s">
        <v>24</v>
      </c>
      <c r="P25" s="25">
        <f>P23+(P23*20/100)</f>
        <v>151070.0448</v>
      </c>
      <c r="Q25" s="39" t="s">
        <v>24</v>
      </c>
      <c r="R25" s="40">
        <f>R24+(R24*20/100)</f>
        <v>267658.27908000001</v>
      </c>
    </row>
    <row r="26" spans="1:19" ht="30" x14ac:dyDescent="0.25">
      <c r="R26" s="79" t="s">
        <v>40</v>
      </c>
      <c r="S26" s="77">
        <v>56685.69</v>
      </c>
    </row>
    <row r="28" spans="1:19" ht="28.5" customHeight="1" x14ac:dyDescent="0.25">
      <c r="O28" s="23" t="s">
        <v>41</v>
      </c>
      <c r="P28" s="78">
        <f>SUM(S26,R25)</f>
        <v>324343.96908000001</v>
      </c>
    </row>
    <row r="29" spans="1:19" x14ac:dyDescent="0.25">
      <c r="B29" s="4"/>
    </row>
    <row r="31" spans="1:19" x14ac:dyDescent="0.25">
      <c r="R31" s="68"/>
    </row>
  </sheetData>
  <mergeCells count="28">
    <mergeCell ref="O24:P24"/>
    <mergeCell ref="M24:N24"/>
    <mergeCell ref="E24:F24"/>
    <mergeCell ref="C24:D24"/>
    <mergeCell ref="I24:J24"/>
    <mergeCell ref="K24:L24"/>
    <mergeCell ref="G24:H24"/>
    <mergeCell ref="A1:R1"/>
    <mergeCell ref="A2:R2"/>
    <mergeCell ref="C5:D5"/>
    <mergeCell ref="E5:F5"/>
    <mergeCell ref="G5:H5"/>
    <mergeCell ref="I5:J5"/>
    <mergeCell ref="M5:N5"/>
    <mergeCell ref="K5:L5"/>
    <mergeCell ref="Q4:R5"/>
    <mergeCell ref="C4:P4"/>
    <mergeCell ref="Q6:R6"/>
    <mergeCell ref="A4:A7"/>
    <mergeCell ref="B4:B7"/>
    <mergeCell ref="M6:N6"/>
    <mergeCell ref="C6:D6"/>
    <mergeCell ref="E6:F6"/>
    <mergeCell ref="G6:H6"/>
    <mergeCell ref="I6:J6"/>
    <mergeCell ref="K6:L6"/>
    <mergeCell ref="O5:P5"/>
    <mergeCell ref="O6:P6"/>
  </mergeCells>
  <phoneticPr fontId="9" type="noConversion"/>
  <pageMargins left="0.23622047244094491" right="0.27559055118110237" top="0.74803149606299213" bottom="0.74803149606299213" header="0.31496062992125984" footer="0.31496062992125984"/>
  <pageSetup paperSize="9" scale="72" orientation="landscape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2019-11-13T07:41:16Z</cp:lastPrinted>
  <dcterms:created xsi:type="dcterms:W3CDTF">2006-09-16T00:00:00Z</dcterms:created>
  <dcterms:modified xsi:type="dcterms:W3CDTF">2024-04-05T09:05:24Z</dcterms:modified>
</cp:coreProperties>
</file>