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270"/>
  </bookViews>
  <sheets>
    <sheet name="Лист2 (2)" sheetId="3" r:id="rId1"/>
  </sheets>
  <calcPr calcId="162913"/>
</workbook>
</file>

<file path=xl/calcChain.xml><?xml version="1.0" encoding="utf-8"?>
<calcChain xmlns="http://schemas.openxmlformats.org/spreadsheetml/2006/main">
  <c r="R19" i="3" l="1"/>
  <c r="R9" i="3" l="1"/>
  <c r="R11" i="3"/>
  <c r="R12" i="3"/>
  <c r="R13" i="3"/>
  <c r="R14" i="3"/>
  <c r="R15" i="3"/>
  <c r="R10" i="3"/>
  <c r="Q10" i="3"/>
  <c r="Q11" i="3"/>
  <c r="Q12" i="3"/>
  <c r="Q13" i="3"/>
  <c r="Q9" i="3"/>
  <c r="J21" i="3" l="1"/>
  <c r="J22" i="3" s="1"/>
  <c r="L21" i="3"/>
  <c r="L22" i="3" s="1"/>
  <c r="R17" i="3"/>
  <c r="R18" i="3"/>
  <c r="Q17" i="3"/>
  <c r="Q18" i="3"/>
  <c r="R20" i="3"/>
  <c r="Q20" i="3"/>
  <c r="Q19" i="3"/>
  <c r="N21" i="3"/>
  <c r="P21" i="3"/>
  <c r="P22" i="3" s="1"/>
  <c r="D21" i="3"/>
  <c r="D22" i="3" s="1"/>
  <c r="H21" i="3"/>
  <c r="H22" i="3" s="1"/>
  <c r="F21" i="3"/>
  <c r="M21" i="3"/>
  <c r="E21" i="3"/>
  <c r="G21" i="3"/>
  <c r="H23" i="3" s="1"/>
  <c r="H25" i="3" s="1"/>
  <c r="I21" i="3"/>
  <c r="I22" i="3" s="1"/>
  <c r="K21" i="3"/>
  <c r="O21" i="3"/>
  <c r="O22" i="3" s="1"/>
  <c r="C21" i="3"/>
  <c r="C22" i="3" s="1"/>
  <c r="R16" i="3"/>
  <c r="Q16" i="3"/>
  <c r="Q15" i="3"/>
  <c r="Q14" i="3"/>
  <c r="F22" i="3"/>
  <c r="R23" i="3" l="1"/>
  <c r="F23" i="3"/>
  <c r="F25" i="3" s="1"/>
  <c r="D23" i="3"/>
  <c r="D25" i="3" s="1"/>
  <c r="J23" i="3"/>
  <c r="J25" i="3" s="1"/>
  <c r="L23" i="3"/>
  <c r="L25" i="3" s="1"/>
  <c r="K22" i="3"/>
  <c r="G22" i="3"/>
  <c r="N23" i="3"/>
  <c r="N25" i="3" s="1"/>
  <c r="M22" i="3"/>
  <c r="Q21" i="3"/>
  <c r="Q22" i="3" s="1"/>
  <c r="R21" i="3"/>
  <c r="R22" i="3" s="1"/>
  <c r="P23" i="3"/>
  <c r="P25" i="3" s="1"/>
  <c r="N22" i="3"/>
  <c r="E22" i="3"/>
  <c r="Q23" i="3"/>
  <c r="R24" i="3" s="1"/>
  <c r="R25" i="3" s="1"/>
</calcChain>
</file>

<file path=xl/sharedStrings.xml><?xml version="1.0" encoding="utf-8"?>
<sst xmlns="http://schemas.openxmlformats.org/spreadsheetml/2006/main" count="74" uniqueCount="39">
  <si>
    <t>"КАРАТ С" АД</t>
  </si>
  <si>
    <t>ВСИЧКО</t>
  </si>
  <si>
    <t>№ по ред</t>
  </si>
  <si>
    <t>"ВИТОША ЕКСПРЕС"ООД</t>
  </si>
  <si>
    <t>януари</t>
  </si>
  <si>
    <t>февруари</t>
  </si>
  <si>
    <t>март</t>
  </si>
  <si>
    <t>април</t>
  </si>
  <si>
    <t>май</t>
  </si>
  <si>
    <t>юни</t>
  </si>
  <si>
    <t>юли</t>
  </si>
  <si>
    <t>август</t>
  </si>
  <si>
    <t>септември</t>
  </si>
  <si>
    <t>октомври</t>
  </si>
  <si>
    <t xml:space="preserve">ноември </t>
  </si>
  <si>
    <t>декември</t>
  </si>
  <si>
    <t>/0-7 г./</t>
  </si>
  <si>
    <t>/7-10 г./</t>
  </si>
  <si>
    <t>С П Р А В К А</t>
  </si>
  <si>
    <t>сума за компесиране               /лв. без ДДС/</t>
  </si>
  <si>
    <t>сума за компесиране              /лв. без ДДС/</t>
  </si>
  <si>
    <t>сума за компесиране                /лв. без ДДС/</t>
  </si>
  <si>
    <t>КАРАТ С АД</t>
  </si>
  <si>
    <t>ВИТОША ЕКСПРЕС ООД</t>
  </si>
  <si>
    <t>Всичко с ДДС</t>
  </si>
  <si>
    <t>ОБЩО С ДДС</t>
  </si>
  <si>
    <t>ОБЩО БЕЗ ДДС</t>
  </si>
  <si>
    <t>ВСИЧКО БЕЗ ДДС</t>
  </si>
  <si>
    <t>ВСИЧКО БЕЗ ДДС:</t>
  </si>
  <si>
    <t>ГЛОБAЛ БИОМЕТ ЕООД</t>
  </si>
  <si>
    <t>Пре                                                                                                                                                                                                                                                                                                                                                                                                                                                                                                                                                                                                                                                                                                                                                                                                                                                                                            возвачи</t>
  </si>
  <si>
    <t>ДЗЗД "Либърти лайнс-Елина"</t>
  </si>
  <si>
    <t>ГЛОБАЛ БИОМЕТ</t>
  </si>
  <si>
    <t>ДЗЗД " Консорциум Либърти-НТК"</t>
  </si>
  <si>
    <t xml:space="preserve">   "ГРУП ПЛЮС" АД</t>
  </si>
  <si>
    <t>Месец 2019</t>
  </si>
  <si>
    <t xml:space="preserve">   "Груп Плюс" EOOД</t>
  </si>
  <si>
    <t>ЮНИОН ИВКОНИ ЕООД</t>
  </si>
  <si>
    <t>за  постъпилите  януари - декември  2020г. В СО заявления за компенсации на безплатни пътувания на деца по междуселищния автобусен транспорт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</si>
</sst>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Calibri"/>
      <family val="2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6"/>
      <color indexed="8"/>
      <name val="Times New Roman"/>
      <family val="1"/>
      <charset val="204"/>
    </font>
    <font>
      <b/>
      <i/>
      <sz val="6"/>
      <color indexed="8"/>
      <name val="Calibri"/>
      <family val="2"/>
    </font>
    <font>
      <b/>
      <sz val="11"/>
      <color indexed="8"/>
      <name val="Calibri"/>
      <family val="2"/>
    </font>
    <font>
      <i/>
      <sz val="10"/>
      <color indexed="8"/>
      <name val="Calibri"/>
      <family val="2"/>
      <charset val="204"/>
    </font>
    <font>
      <sz val="10"/>
      <color indexed="8"/>
      <name val="Calibri"/>
      <family val="2"/>
    </font>
    <font>
      <b/>
      <i/>
      <sz val="11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55" applyNumberFormat="0" applyFont="0" applyAlignment="0" applyProtection="0"/>
  </cellStyleXfs>
  <cellXfs count="143">
    <xf numFmtId="0" fontId="0" fillId="0" borderId="0" xfId="0"/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0" fontId="10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2" fillId="0" borderId="11" xfId="0" applyFont="1" applyBorder="1" applyAlignment="1">
      <alignment vertical="center"/>
    </xf>
    <xf numFmtId="4" fontId="0" fillId="0" borderId="12" xfId="0" applyNumberForma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4" fontId="0" fillId="2" borderId="15" xfId="0" applyNumberFormat="1" applyFill="1" applyBorder="1" applyAlignment="1">
      <alignment vertical="center"/>
    </xf>
    <xf numFmtId="4" fontId="0" fillId="2" borderId="16" xfId="0" applyNumberFormat="1" applyFill="1" applyBorder="1" applyAlignment="1">
      <alignment vertical="center"/>
    </xf>
    <xf numFmtId="4" fontId="0" fillId="0" borderId="17" xfId="0" applyNumberFormat="1" applyBorder="1" applyAlignment="1">
      <alignment vertical="center"/>
    </xf>
    <xf numFmtId="4" fontId="0" fillId="0" borderId="18" xfId="0" applyNumberFormat="1" applyBorder="1" applyAlignment="1">
      <alignment vertical="center"/>
    </xf>
    <xf numFmtId="4" fontId="0" fillId="0" borderId="15" xfId="0" applyNumberFormat="1" applyBorder="1" applyAlignment="1">
      <alignment vertical="center"/>
    </xf>
    <xf numFmtId="4" fontId="0" fillId="0" borderId="16" xfId="0" applyNumberFormat="1" applyBorder="1" applyAlignment="1">
      <alignment vertical="center"/>
    </xf>
    <xf numFmtId="4" fontId="2" fillId="0" borderId="19" xfId="0" applyNumberFormat="1" applyFont="1" applyBorder="1" applyAlignment="1">
      <alignment vertical="center"/>
    </xf>
    <xf numFmtId="4" fontId="2" fillId="0" borderId="20" xfId="0" applyNumberFormat="1" applyFont="1" applyBorder="1" applyAlignment="1">
      <alignment vertical="center"/>
    </xf>
    <xf numFmtId="0" fontId="9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4" fontId="6" fillId="2" borderId="23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4" fontId="15" fillId="0" borderId="27" xfId="0" applyNumberFormat="1" applyFont="1" applyBorder="1" applyAlignment="1">
      <alignment vertical="center"/>
    </xf>
    <xf numFmtId="4" fontId="15" fillId="0" borderId="28" xfId="0" applyNumberFormat="1" applyFont="1" applyBorder="1" applyAlignment="1">
      <alignment vertical="center"/>
    </xf>
    <xf numFmtId="4" fontId="15" fillId="0" borderId="29" xfId="0" applyNumberFormat="1" applyFont="1" applyBorder="1" applyAlignment="1">
      <alignment vertical="center"/>
    </xf>
    <xf numFmtId="4" fontId="15" fillId="0" borderId="30" xfId="0" applyNumberFormat="1" applyFont="1" applyBorder="1" applyAlignment="1">
      <alignment vertical="center"/>
    </xf>
    <xf numFmtId="4" fontId="15" fillId="0" borderId="31" xfId="0" applyNumberFormat="1" applyFont="1" applyBorder="1" applyAlignment="1">
      <alignment vertical="center"/>
    </xf>
    <xf numFmtId="4" fontId="15" fillId="0" borderId="32" xfId="0" applyNumberFormat="1" applyFont="1" applyBorder="1" applyAlignment="1">
      <alignment vertical="center"/>
    </xf>
    <xf numFmtId="4" fontId="15" fillId="0" borderId="33" xfId="0" applyNumberFormat="1" applyFont="1" applyBorder="1" applyAlignment="1">
      <alignment vertical="center"/>
    </xf>
    <xf numFmtId="4" fontId="2" fillId="2" borderId="34" xfId="0" applyNumberFormat="1" applyFont="1" applyFill="1" applyBorder="1" applyAlignment="1">
      <alignment vertical="center" wrapText="1"/>
    </xf>
    <xf numFmtId="4" fontId="0" fillId="0" borderId="11" xfId="0" applyNumberFormat="1" applyBorder="1" applyAlignment="1">
      <alignment vertical="center" wrapText="1"/>
    </xf>
    <xf numFmtId="4" fontId="0" fillId="0" borderId="35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4" fontId="2" fillId="0" borderId="36" xfId="0" applyNumberFormat="1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/>
    </xf>
    <xf numFmtId="2" fontId="15" fillId="0" borderId="27" xfId="0" applyNumberFormat="1" applyFont="1" applyBorder="1" applyAlignment="1">
      <alignment vertical="center"/>
    </xf>
    <xf numFmtId="0" fontId="12" fillId="3" borderId="11" xfId="0" applyFont="1" applyFill="1" applyBorder="1" applyAlignment="1">
      <alignment vertical="center"/>
    </xf>
    <xf numFmtId="4" fontId="6" fillId="3" borderId="35" xfId="0" applyNumberFormat="1" applyFont="1" applyFill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16" fillId="0" borderId="37" xfId="0" applyFont="1" applyBorder="1" applyAlignment="1">
      <alignment vertical="center"/>
    </xf>
    <xf numFmtId="0" fontId="11" fillId="0" borderId="35" xfId="0" applyFont="1" applyBorder="1" applyAlignment="1">
      <alignment horizontal="center" vertical="center" wrapText="1"/>
    </xf>
    <xf numFmtId="0" fontId="0" fillId="0" borderId="38" xfId="0" applyBorder="1" applyAlignment="1">
      <alignment vertical="center" wrapText="1"/>
    </xf>
    <xf numFmtId="0" fontId="14" fillId="0" borderId="23" xfId="0" applyFont="1" applyBorder="1" applyAlignment="1">
      <alignment horizontal="center" vertical="center"/>
    </xf>
    <xf numFmtId="0" fontId="12" fillId="0" borderId="39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1" fillId="0" borderId="23" xfId="0" applyFont="1" applyFill="1" applyBorder="1" applyAlignment="1">
      <alignment horizontal="center" vertical="center"/>
    </xf>
    <xf numFmtId="0" fontId="0" fillId="0" borderId="40" xfId="0" applyFill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4" fontId="0" fillId="0" borderId="43" xfId="0" applyNumberFormat="1" applyBorder="1" applyAlignment="1">
      <alignment vertical="center"/>
    </xf>
    <xf numFmtId="0" fontId="0" fillId="0" borderId="5" xfId="0" applyFill="1" applyBorder="1" applyAlignment="1">
      <alignment vertical="center"/>
    </xf>
    <xf numFmtId="4" fontId="0" fillId="2" borderId="53" xfId="0" applyNumberFormat="1" applyFill="1" applyBorder="1" applyAlignment="1">
      <alignment vertical="center"/>
    </xf>
    <xf numFmtId="4" fontId="0" fillId="2" borderId="54" xfId="0" applyNumberFormat="1" applyFill="1" applyBorder="1" applyAlignment="1">
      <alignment vertical="center"/>
    </xf>
    <xf numFmtId="0" fontId="19" fillId="4" borderId="23" xfId="1" applyBorder="1" applyAlignment="1">
      <alignment horizontal="center" vertical="center"/>
    </xf>
    <xf numFmtId="4" fontId="19" fillId="4" borderId="23" xfId="1" applyNumberFormat="1" applyBorder="1" applyAlignment="1">
      <alignment vertical="center"/>
    </xf>
    <xf numFmtId="4" fontId="20" fillId="5" borderId="23" xfId="2" applyNumberFormat="1" applyBorder="1" applyAlignment="1">
      <alignment vertical="center"/>
    </xf>
    <xf numFmtId="4" fontId="0" fillId="6" borderId="55" xfId="3" applyNumberFormat="1" applyFont="1" applyAlignment="1">
      <alignment vertical="center"/>
    </xf>
    <xf numFmtId="0" fontId="20" fillId="5" borderId="10" xfId="2" applyBorder="1" applyAlignment="1">
      <alignment vertical="center"/>
    </xf>
    <xf numFmtId="4" fontId="20" fillId="5" borderId="8" xfId="2" applyNumberFormat="1" applyBorder="1" applyAlignment="1">
      <alignment vertical="center"/>
    </xf>
    <xf numFmtId="4" fontId="20" fillId="5" borderId="9" xfId="2" applyNumberFormat="1" applyBorder="1" applyAlignment="1">
      <alignment vertical="center"/>
    </xf>
    <xf numFmtId="4" fontId="20" fillId="5" borderId="6" xfId="2" applyNumberFormat="1" applyBorder="1" applyAlignment="1">
      <alignment vertical="center"/>
    </xf>
    <xf numFmtId="4" fontId="20" fillId="5" borderId="7" xfId="2" applyNumberFormat="1" applyBorder="1" applyAlignment="1">
      <alignment vertical="center"/>
    </xf>
    <xf numFmtId="0" fontId="19" fillId="4" borderId="0" xfId="1" applyBorder="1" applyAlignment="1">
      <alignment vertical="center"/>
    </xf>
    <xf numFmtId="4" fontId="20" fillId="5" borderId="5" xfId="2" applyNumberFormat="1" applyBorder="1" applyAlignment="1">
      <alignment vertical="center"/>
    </xf>
    <xf numFmtId="0" fontId="0" fillId="0" borderId="23" xfId="0" applyBorder="1"/>
    <xf numFmtId="0" fontId="19" fillId="7" borderId="23" xfId="1" applyFill="1" applyBorder="1" applyAlignment="1">
      <alignment vertical="center"/>
    </xf>
    <xf numFmtId="0" fontId="0" fillId="7" borderId="23" xfId="3" applyFont="1" applyFill="1" applyBorder="1" applyAlignment="1">
      <alignment vertical="center"/>
    </xf>
    <xf numFmtId="4" fontId="20" fillId="5" borderId="3" xfId="2" applyNumberFormat="1" applyBorder="1" applyAlignment="1">
      <alignment vertical="center"/>
    </xf>
    <xf numFmtId="4" fontId="20" fillId="5" borderId="4" xfId="2" applyNumberFormat="1" applyBorder="1" applyAlignment="1">
      <alignment vertical="center"/>
    </xf>
    <xf numFmtId="4" fontId="20" fillId="5" borderId="1" xfId="2" applyNumberFormat="1" applyBorder="1" applyAlignment="1">
      <alignment vertical="center"/>
    </xf>
    <xf numFmtId="4" fontId="20" fillId="5" borderId="2" xfId="2" applyNumberFormat="1" applyBorder="1" applyAlignment="1">
      <alignment vertical="center"/>
    </xf>
    <xf numFmtId="0" fontId="20" fillId="5" borderId="23" xfId="2" applyBorder="1"/>
    <xf numFmtId="2" fontId="20" fillId="5" borderId="23" xfId="2" applyNumberFormat="1" applyBorder="1" applyAlignment="1">
      <alignment vertical="center"/>
    </xf>
    <xf numFmtId="4" fontId="20" fillId="5" borderId="26" xfId="2" applyNumberFormat="1" applyBorder="1" applyAlignment="1">
      <alignment vertical="center"/>
    </xf>
    <xf numFmtId="4" fontId="19" fillId="4" borderId="5" xfId="1" applyNumberFormat="1" applyBorder="1" applyAlignment="1">
      <alignment vertical="center"/>
    </xf>
    <xf numFmtId="4" fontId="19" fillId="4" borderId="26" xfId="1" applyNumberFormat="1" applyBorder="1" applyAlignment="1">
      <alignment vertical="center"/>
    </xf>
    <xf numFmtId="4" fontId="20" fillId="5" borderId="0" xfId="2" applyNumberFormat="1" applyBorder="1" applyAlignment="1">
      <alignment vertical="center"/>
    </xf>
    <xf numFmtId="4" fontId="19" fillId="4" borderId="41" xfId="1" applyNumberFormat="1" applyBorder="1" applyAlignment="1">
      <alignment vertical="center"/>
    </xf>
    <xf numFmtId="4" fontId="19" fillId="4" borderId="42" xfId="1" applyNumberFormat="1" applyBorder="1" applyAlignment="1">
      <alignment vertical="center"/>
    </xf>
    <xf numFmtId="4" fontId="19" fillId="4" borderId="13" xfId="1" applyNumberFormat="1" applyBorder="1" applyAlignment="1">
      <alignment vertical="center"/>
    </xf>
    <xf numFmtId="4" fontId="19" fillId="4" borderId="14" xfId="1" applyNumberFormat="1" applyBorder="1" applyAlignment="1">
      <alignment vertical="center"/>
    </xf>
    <xf numFmtId="4" fontId="19" fillId="4" borderId="1" xfId="1" applyNumberFormat="1" applyBorder="1" applyAlignment="1">
      <alignment vertical="center"/>
    </xf>
    <xf numFmtId="4" fontId="19" fillId="4" borderId="2" xfId="1" applyNumberFormat="1" applyBorder="1" applyAlignment="1">
      <alignment vertical="center"/>
    </xf>
    <xf numFmtId="4" fontId="19" fillId="4" borderId="44" xfId="1" applyNumberFormat="1" applyBorder="1" applyAlignment="1">
      <alignment vertical="center"/>
    </xf>
    <xf numFmtId="2" fontId="20" fillId="5" borderId="0" xfId="2" applyNumberForma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39" xfId="0" applyBorder="1"/>
  </cellXfs>
  <cellStyles count="4">
    <cellStyle name="Bad" xfId="1" builtinId="27"/>
    <cellStyle name="Good" xfId="2" builtinId="26"/>
    <cellStyle name="Normal" xfId="0" builtinId="0"/>
    <cellStyle name="Note" xfId="3" builtin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tabSelected="1" zoomScaleNormal="100" zoomScalePageLayoutView="60" workbookViewId="0">
      <selection activeCell="A2" sqref="A2:XFD2"/>
    </sheetView>
  </sheetViews>
  <sheetFormatPr defaultRowHeight="15" x14ac:dyDescent="0.25"/>
  <cols>
    <col min="1" max="1" width="4.28515625" style="21" customWidth="1"/>
    <col min="2" max="2" width="13.140625" style="1" customWidth="1"/>
    <col min="3" max="3" width="13" style="1" customWidth="1"/>
    <col min="4" max="4" width="10.5703125" style="1" customWidth="1"/>
    <col min="5" max="5" width="11" style="1" customWidth="1"/>
    <col min="6" max="6" width="10.42578125" style="1" customWidth="1"/>
    <col min="7" max="12" width="10.5703125" style="1" customWidth="1"/>
    <col min="13" max="13" width="10.5703125" style="24" customWidth="1"/>
    <col min="14" max="16" width="11.85546875" style="24" customWidth="1"/>
    <col min="17" max="17" width="21.140625" style="1" customWidth="1"/>
    <col min="18" max="18" width="22" style="1" customWidth="1"/>
    <col min="19" max="19" width="9.5703125" style="1" bestFit="1" customWidth="1"/>
    <col min="20" max="21" width="9.140625" style="1"/>
    <col min="22" max="22" width="9.5703125" style="1" bestFit="1" customWidth="1"/>
    <col min="23" max="16384" width="9.140625" style="1"/>
  </cols>
  <sheetData>
    <row r="1" spans="1:22" x14ac:dyDescent="0.25">
      <c r="A1" s="120" t="s">
        <v>18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</row>
    <row r="2" spans="1:22" x14ac:dyDescent="0.25">
      <c r="A2" s="121" t="s">
        <v>38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</row>
    <row r="3" spans="1:22" ht="15.75" thickBot="1" x14ac:dyDescent="0.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3"/>
      <c r="N3" s="23"/>
      <c r="O3" s="23"/>
      <c r="P3" s="23"/>
      <c r="Q3" s="3"/>
      <c r="R3" s="3"/>
    </row>
    <row r="4" spans="1:22" x14ac:dyDescent="0.25">
      <c r="A4" s="107" t="s">
        <v>2</v>
      </c>
      <c r="B4" s="110" t="s">
        <v>35</v>
      </c>
      <c r="C4" s="132" t="s">
        <v>30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4"/>
      <c r="P4" s="135"/>
      <c r="Q4" s="128" t="s">
        <v>1</v>
      </c>
      <c r="R4" s="129"/>
    </row>
    <row r="5" spans="1:22" ht="27.75" customHeight="1" x14ac:dyDescent="0.25">
      <c r="A5" s="108"/>
      <c r="B5" s="111"/>
      <c r="C5" s="122" t="s">
        <v>3</v>
      </c>
      <c r="D5" s="123"/>
      <c r="E5" s="124" t="s">
        <v>0</v>
      </c>
      <c r="F5" s="125"/>
      <c r="G5" s="126" t="s">
        <v>31</v>
      </c>
      <c r="H5" s="127"/>
      <c r="I5" s="124" t="s">
        <v>36</v>
      </c>
      <c r="J5" s="125"/>
      <c r="K5" s="126" t="s">
        <v>33</v>
      </c>
      <c r="L5" s="127"/>
      <c r="M5" s="118" t="s">
        <v>29</v>
      </c>
      <c r="N5" s="119"/>
      <c r="O5" s="118" t="s">
        <v>37</v>
      </c>
      <c r="P5" s="119"/>
      <c r="Q5" s="130"/>
      <c r="R5" s="131"/>
    </row>
    <row r="6" spans="1:22" s="22" customFormat="1" ht="32.25" customHeight="1" x14ac:dyDescent="0.25">
      <c r="A6" s="108"/>
      <c r="B6" s="111"/>
      <c r="C6" s="115" t="s">
        <v>19</v>
      </c>
      <c r="D6" s="116"/>
      <c r="E6" s="105" t="s">
        <v>19</v>
      </c>
      <c r="F6" s="117"/>
      <c r="G6" s="115" t="s">
        <v>19</v>
      </c>
      <c r="H6" s="116"/>
      <c r="I6" s="105" t="s">
        <v>20</v>
      </c>
      <c r="J6" s="117"/>
      <c r="K6" s="115" t="s">
        <v>20</v>
      </c>
      <c r="L6" s="116"/>
      <c r="M6" s="113" t="s">
        <v>20</v>
      </c>
      <c r="N6" s="114"/>
      <c r="O6" s="113" t="s">
        <v>20</v>
      </c>
      <c r="P6" s="114"/>
      <c r="Q6" s="105" t="s">
        <v>21</v>
      </c>
      <c r="R6" s="106"/>
    </row>
    <row r="7" spans="1:22" ht="16.5" customHeight="1" x14ac:dyDescent="0.25">
      <c r="A7" s="109"/>
      <c r="B7" s="112"/>
      <c r="C7" s="6" t="s">
        <v>16</v>
      </c>
      <c r="D7" s="7" t="s">
        <v>17</v>
      </c>
      <c r="E7" s="8" t="s">
        <v>16</v>
      </c>
      <c r="F7" s="9" t="s">
        <v>17</v>
      </c>
      <c r="G7" s="6" t="s">
        <v>16</v>
      </c>
      <c r="H7" s="7" t="s">
        <v>17</v>
      </c>
      <c r="I7" s="8" t="s">
        <v>16</v>
      </c>
      <c r="J7" s="9" t="s">
        <v>17</v>
      </c>
      <c r="K7" s="6" t="s">
        <v>16</v>
      </c>
      <c r="L7" s="7" t="s">
        <v>17</v>
      </c>
      <c r="M7" s="27" t="s">
        <v>16</v>
      </c>
      <c r="N7" s="10" t="s">
        <v>17</v>
      </c>
      <c r="O7" s="27" t="s">
        <v>16</v>
      </c>
      <c r="P7" s="10" t="s">
        <v>17</v>
      </c>
      <c r="Q7" s="8" t="s">
        <v>16</v>
      </c>
      <c r="R7" s="41" t="s">
        <v>17</v>
      </c>
    </row>
    <row r="8" spans="1:22" s="5" customFormat="1" ht="9" customHeight="1" x14ac:dyDescent="0.25">
      <c r="A8" s="38">
        <v>1</v>
      </c>
      <c r="B8" s="11">
        <v>2</v>
      </c>
      <c r="C8" s="12">
        <v>3</v>
      </c>
      <c r="D8" s="13">
        <v>4</v>
      </c>
      <c r="E8" s="14">
        <v>5</v>
      </c>
      <c r="F8" s="15">
        <v>6</v>
      </c>
      <c r="G8" s="16">
        <v>7</v>
      </c>
      <c r="H8" s="17">
        <v>8</v>
      </c>
      <c r="I8" s="14">
        <v>9</v>
      </c>
      <c r="J8" s="15">
        <v>10</v>
      </c>
      <c r="K8" s="16">
        <v>11</v>
      </c>
      <c r="L8" s="17">
        <v>12</v>
      </c>
      <c r="M8" s="28">
        <v>13</v>
      </c>
      <c r="N8" s="18">
        <v>14</v>
      </c>
      <c r="O8" s="68"/>
      <c r="P8" s="68"/>
      <c r="Q8" s="14">
        <v>15</v>
      </c>
      <c r="R8" s="42">
        <v>16</v>
      </c>
    </row>
    <row r="9" spans="1:22" ht="20.25" customHeight="1" x14ac:dyDescent="0.25">
      <c r="A9" s="59">
        <v>1</v>
      </c>
      <c r="B9" s="84" t="s">
        <v>4</v>
      </c>
      <c r="C9" s="75">
        <v>0</v>
      </c>
      <c r="D9" s="75">
        <v>0</v>
      </c>
      <c r="E9" s="87">
        <v>957.08</v>
      </c>
      <c r="F9" s="88"/>
      <c r="G9" s="89">
        <v>87.5</v>
      </c>
      <c r="H9" s="90">
        <v>0</v>
      </c>
      <c r="I9" s="87">
        <v>3739.58</v>
      </c>
      <c r="J9" s="88">
        <v>649.375</v>
      </c>
      <c r="K9" s="89">
        <v>2405.33</v>
      </c>
      <c r="L9" s="90">
        <v>57.29</v>
      </c>
      <c r="M9" s="89">
        <v>1014.82</v>
      </c>
      <c r="N9" s="90">
        <v>327.36</v>
      </c>
      <c r="O9" s="75">
        <v>3416.25</v>
      </c>
      <c r="P9" s="75">
        <v>1591.29</v>
      </c>
      <c r="Q9" s="91">
        <f t="shared" ref="Q9:R15" si="0">SUM(O9,M9,K9,I9,G9,E9,C9)</f>
        <v>11620.56</v>
      </c>
      <c r="R9" s="91">
        <f t="shared" si="0"/>
        <v>2625.3150000000001</v>
      </c>
    </row>
    <row r="10" spans="1:22" ht="20.25" customHeight="1" x14ac:dyDescent="0.25">
      <c r="A10" s="73">
        <v>2</v>
      </c>
      <c r="B10" s="85" t="s">
        <v>5</v>
      </c>
      <c r="C10" s="74">
        <v>0</v>
      </c>
      <c r="D10" s="74">
        <v>0</v>
      </c>
      <c r="E10" s="74">
        <v>826.5</v>
      </c>
      <c r="F10" s="74"/>
      <c r="G10" s="74">
        <v>66.67</v>
      </c>
      <c r="H10" s="74">
        <v>0</v>
      </c>
      <c r="I10" s="74">
        <v>2398.33</v>
      </c>
      <c r="J10" s="74">
        <v>513.33000000000004</v>
      </c>
      <c r="K10" s="74">
        <v>1363</v>
      </c>
      <c r="L10" s="74">
        <v>22.207999999999998</v>
      </c>
      <c r="M10" s="74">
        <v>1014.4</v>
      </c>
      <c r="N10" s="74">
        <v>303.82</v>
      </c>
      <c r="O10" s="74">
        <v>3262.08</v>
      </c>
      <c r="P10" s="74">
        <v>1587.325</v>
      </c>
      <c r="Q10" s="74">
        <f t="shared" si="0"/>
        <v>8930.98</v>
      </c>
      <c r="R10" s="74">
        <f t="shared" si="0"/>
        <v>2426.683</v>
      </c>
    </row>
    <row r="11" spans="1:22" ht="20.25" customHeight="1" x14ac:dyDescent="0.25">
      <c r="A11" s="59">
        <v>3</v>
      </c>
      <c r="B11" s="86" t="s">
        <v>6</v>
      </c>
      <c r="C11" s="76">
        <v>0</v>
      </c>
      <c r="D11" s="76">
        <v>0</v>
      </c>
      <c r="E11" s="76">
        <v>316</v>
      </c>
      <c r="F11" s="76"/>
      <c r="G11" s="76">
        <v>58.33</v>
      </c>
      <c r="H11" s="76">
        <v>0</v>
      </c>
      <c r="I11" s="76">
        <v>2126.67</v>
      </c>
      <c r="J11" s="76">
        <v>79.58</v>
      </c>
      <c r="K11" s="76">
        <v>1024.92</v>
      </c>
      <c r="L11" s="76">
        <v>21.75</v>
      </c>
      <c r="M11" s="76">
        <v>338.25</v>
      </c>
      <c r="N11" s="76">
        <v>143.26</v>
      </c>
      <c r="O11" s="76">
        <v>3362.5</v>
      </c>
      <c r="P11" s="76">
        <v>642.71</v>
      </c>
      <c r="Q11" s="76">
        <f t="shared" si="0"/>
        <v>7226.67</v>
      </c>
      <c r="R11" s="76">
        <f t="shared" si="0"/>
        <v>887.30000000000007</v>
      </c>
    </row>
    <row r="12" spans="1:22" ht="20.25" customHeight="1" x14ac:dyDescent="0.25">
      <c r="A12" s="59">
        <v>4</v>
      </c>
      <c r="B12" s="77" t="s">
        <v>7</v>
      </c>
      <c r="C12" s="75">
        <v>0</v>
      </c>
      <c r="D12" s="75">
        <v>0</v>
      </c>
      <c r="E12" s="75">
        <v>0</v>
      </c>
      <c r="F12" s="75"/>
      <c r="G12" s="75">
        <v>0</v>
      </c>
      <c r="H12" s="75">
        <v>0</v>
      </c>
      <c r="I12" s="75">
        <v>1708.33</v>
      </c>
      <c r="J12" s="75">
        <v>0</v>
      </c>
      <c r="K12" s="75">
        <v>0</v>
      </c>
      <c r="L12" s="75"/>
      <c r="M12" s="75">
        <v>0</v>
      </c>
      <c r="N12" s="75">
        <v>0</v>
      </c>
      <c r="O12" s="75">
        <v>2220.42</v>
      </c>
      <c r="P12" s="75">
        <v>36.67</v>
      </c>
      <c r="Q12" s="75">
        <f t="shared" si="0"/>
        <v>3928.75</v>
      </c>
      <c r="R12" s="75">
        <f t="shared" si="0"/>
        <v>36.67</v>
      </c>
    </row>
    <row r="13" spans="1:22" ht="20.25" customHeight="1" x14ac:dyDescent="0.25">
      <c r="A13" s="59">
        <v>5</v>
      </c>
      <c r="B13" s="82" t="s">
        <v>8</v>
      </c>
      <c r="C13" s="74">
        <v>0</v>
      </c>
      <c r="D13" s="74">
        <v>0</v>
      </c>
      <c r="E13" s="74">
        <v>0</v>
      </c>
      <c r="F13" s="74"/>
      <c r="G13" s="74">
        <v>0</v>
      </c>
      <c r="H13" s="74">
        <v>0</v>
      </c>
      <c r="I13" s="74">
        <v>3004.58</v>
      </c>
      <c r="J13" s="74">
        <v>37.5</v>
      </c>
      <c r="K13" s="74">
        <v>168.42</v>
      </c>
      <c r="L13" s="74">
        <v>0</v>
      </c>
      <c r="M13" s="74">
        <v>337.45</v>
      </c>
      <c r="N13" s="74">
        <v>74.540000000000006</v>
      </c>
      <c r="O13" s="74">
        <v>3944.17</v>
      </c>
      <c r="P13" s="74">
        <v>539.79</v>
      </c>
      <c r="Q13" s="74">
        <f t="shared" si="0"/>
        <v>7454.62</v>
      </c>
      <c r="R13" s="74">
        <f t="shared" si="0"/>
        <v>651.82999999999993</v>
      </c>
    </row>
    <row r="14" spans="1:22" ht="20.25" customHeight="1" x14ac:dyDescent="0.25">
      <c r="A14" s="59">
        <v>6</v>
      </c>
      <c r="B14" s="77" t="s">
        <v>9</v>
      </c>
      <c r="C14" s="75">
        <v>0</v>
      </c>
      <c r="D14" s="75">
        <v>0</v>
      </c>
      <c r="E14" s="78">
        <v>194.5</v>
      </c>
      <c r="F14" s="79"/>
      <c r="G14" s="80">
        <v>0</v>
      </c>
      <c r="H14" s="81">
        <v>0</v>
      </c>
      <c r="I14" s="78">
        <v>4727.92</v>
      </c>
      <c r="J14" s="79">
        <v>280</v>
      </c>
      <c r="K14" s="80">
        <v>1562.8330000000001</v>
      </c>
      <c r="L14" s="81">
        <v>25.625</v>
      </c>
      <c r="M14" s="80">
        <v>1386.46</v>
      </c>
      <c r="N14" s="81">
        <v>498.98</v>
      </c>
      <c r="O14" s="75">
        <v>7365</v>
      </c>
      <c r="P14" s="75">
        <v>2172.5</v>
      </c>
      <c r="Q14" s="83">
        <f t="shared" ref="Q14:Q21" si="1">SUM(O14,M14,K14,I14,G14,E14,C14)</f>
        <v>15236.713</v>
      </c>
      <c r="R14" s="75">
        <f t="shared" si="0"/>
        <v>2977.105</v>
      </c>
      <c r="V14" s="2"/>
    </row>
    <row r="15" spans="1:22" ht="20.25" customHeight="1" x14ac:dyDescent="0.25">
      <c r="A15" s="59">
        <v>7</v>
      </c>
      <c r="B15" s="20" t="s">
        <v>10</v>
      </c>
      <c r="C15" s="75">
        <v>0</v>
      </c>
      <c r="D15" s="75">
        <v>0</v>
      </c>
      <c r="E15" s="75">
        <v>867.08299999999997</v>
      </c>
      <c r="F15" s="75"/>
      <c r="G15" s="75">
        <v>0</v>
      </c>
      <c r="H15" s="75">
        <v>0</v>
      </c>
      <c r="I15" s="75">
        <v>9115</v>
      </c>
      <c r="J15" s="75">
        <v>890.625</v>
      </c>
      <c r="K15" s="75">
        <v>1700.33</v>
      </c>
      <c r="L15" s="75">
        <v>70.709999999999994</v>
      </c>
      <c r="M15" s="75">
        <v>3062.48</v>
      </c>
      <c r="N15" s="75">
        <v>820.87</v>
      </c>
      <c r="O15" s="75">
        <v>16215.415999999999</v>
      </c>
      <c r="P15" s="75">
        <v>5543.8329999999996</v>
      </c>
      <c r="Q15" s="96">
        <f t="shared" si="1"/>
        <v>30960.309000000001</v>
      </c>
      <c r="R15" s="75">
        <f t="shared" si="0"/>
        <v>7326.0379999999996</v>
      </c>
    </row>
    <row r="16" spans="1:22" ht="20.25" customHeight="1" x14ac:dyDescent="0.25">
      <c r="A16" s="59">
        <v>8</v>
      </c>
      <c r="B16" s="70" t="s">
        <v>11</v>
      </c>
      <c r="C16" s="74">
        <v>0</v>
      </c>
      <c r="D16" s="74">
        <v>0</v>
      </c>
      <c r="E16" s="74">
        <v>1338.83</v>
      </c>
      <c r="F16" s="74"/>
      <c r="G16" s="74">
        <v>0</v>
      </c>
      <c r="H16" s="74">
        <v>0</v>
      </c>
      <c r="I16" s="74">
        <v>8188.75</v>
      </c>
      <c r="J16" s="74">
        <v>0</v>
      </c>
      <c r="K16" s="74">
        <v>1692.8330000000001</v>
      </c>
      <c r="L16" s="74">
        <v>144.58000000000001</v>
      </c>
      <c r="M16" s="74">
        <v>2272.15</v>
      </c>
      <c r="N16" s="74">
        <v>1013.3</v>
      </c>
      <c r="O16" s="74">
        <v>18070.416700000002</v>
      </c>
      <c r="P16" s="74">
        <v>5793.9579999999996</v>
      </c>
      <c r="Q16" s="94">
        <f t="shared" si="1"/>
        <v>31562.979700000004</v>
      </c>
      <c r="R16" s="95">
        <f t="shared" ref="R16:R21" si="2">SUM(P16,N16,L16,J16,H16,F16,D16)</f>
        <v>6951.8379999999997</v>
      </c>
    </row>
    <row r="17" spans="1:19" ht="20.25" customHeight="1" x14ac:dyDescent="0.25">
      <c r="A17" s="59">
        <v>9</v>
      </c>
      <c r="B17" s="65" t="s">
        <v>12</v>
      </c>
      <c r="C17" s="75">
        <v>0</v>
      </c>
      <c r="D17" s="75">
        <v>0</v>
      </c>
      <c r="E17" s="92">
        <v>984.25</v>
      </c>
      <c r="F17" s="75">
        <v>0</v>
      </c>
      <c r="G17" s="75">
        <v>0</v>
      </c>
      <c r="H17" s="75">
        <v>0</v>
      </c>
      <c r="I17" s="92">
        <v>5089.5829999999996</v>
      </c>
      <c r="J17" s="92">
        <v>380.20800000000003</v>
      </c>
      <c r="K17" s="75">
        <v>1776.42</v>
      </c>
      <c r="L17" s="75">
        <v>67.5</v>
      </c>
      <c r="M17" s="92">
        <v>1217.29</v>
      </c>
      <c r="N17" s="92">
        <v>451.92</v>
      </c>
      <c r="O17" s="75">
        <v>9144.5830000000005</v>
      </c>
      <c r="P17" s="75">
        <v>2060</v>
      </c>
      <c r="Q17" s="83">
        <f t="shared" si="1"/>
        <v>18212.126</v>
      </c>
      <c r="R17" s="93">
        <f t="shared" si="2"/>
        <v>2959.6280000000002</v>
      </c>
    </row>
    <row r="18" spans="1:19" ht="20.25" customHeight="1" x14ac:dyDescent="0.25">
      <c r="A18" s="59">
        <v>10</v>
      </c>
      <c r="B18" s="19" t="s">
        <v>13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94">
        <f t="shared" si="1"/>
        <v>0</v>
      </c>
      <c r="R18" s="95">
        <f t="shared" si="2"/>
        <v>0</v>
      </c>
    </row>
    <row r="19" spans="1:19" ht="20.25" customHeight="1" x14ac:dyDescent="0.25">
      <c r="A19" s="59">
        <v>11</v>
      </c>
      <c r="B19" s="20" t="s">
        <v>14</v>
      </c>
      <c r="C19" s="75">
        <v>0</v>
      </c>
      <c r="D19" s="75">
        <v>0</v>
      </c>
      <c r="E19" s="87">
        <v>0</v>
      </c>
      <c r="F19" s="88">
        <v>0</v>
      </c>
      <c r="G19" s="89">
        <v>0</v>
      </c>
      <c r="H19" s="90">
        <v>0</v>
      </c>
      <c r="I19" s="104">
        <v>0</v>
      </c>
      <c r="J19" s="87">
        <v>0</v>
      </c>
      <c r="K19" s="89">
        <v>0</v>
      </c>
      <c r="L19" s="90">
        <v>0</v>
      </c>
      <c r="M19" s="75">
        <v>0</v>
      </c>
      <c r="N19" s="75">
        <v>0</v>
      </c>
      <c r="O19" s="75">
        <v>0</v>
      </c>
      <c r="P19" s="75">
        <v>0</v>
      </c>
      <c r="Q19" s="83">
        <f>SUM(O19,M19,K19,J19,G19,E19,C19)</f>
        <v>0</v>
      </c>
      <c r="R19" s="93">
        <f>SUM(D19,F19,H19,J19,L19,N19,P19)</f>
        <v>0</v>
      </c>
    </row>
    <row r="20" spans="1:19" s="24" customFormat="1" ht="20.25" customHeight="1" thickBot="1" x14ac:dyDescent="0.3">
      <c r="A20" s="66">
        <v>12</v>
      </c>
      <c r="B20" s="67" t="s">
        <v>15</v>
      </c>
      <c r="C20" s="74"/>
      <c r="D20" s="74"/>
      <c r="E20" s="97">
        <v>369.85</v>
      </c>
      <c r="F20" s="98"/>
      <c r="G20" s="99">
        <v>0</v>
      </c>
      <c r="H20" s="100"/>
      <c r="I20" s="97">
        <v>1897.925</v>
      </c>
      <c r="J20" s="98">
        <v>0</v>
      </c>
      <c r="K20" s="99">
        <v>0</v>
      </c>
      <c r="L20" s="100">
        <v>0</v>
      </c>
      <c r="M20" s="101">
        <v>941.26599999999996</v>
      </c>
      <c r="N20" s="102">
        <v>0</v>
      </c>
      <c r="O20" s="103">
        <v>5388.15</v>
      </c>
      <c r="P20" s="103">
        <v>0</v>
      </c>
      <c r="Q20" s="94">
        <f t="shared" si="1"/>
        <v>8597.1909999999989</v>
      </c>
      <c r="R20" s="95">
        <f t="shared" si="2"/>
        <v>0</v>
      </c>
    </row>
    <row r="21" spans="1:19" ht="20.25" customHeight="1" thickBot="1" x14ac:dyDescent="0.3">
      <c r="A21" s="39"/>
      <c r="B21" s="60" t="s">
        <v>26</v>
      </c>
      <c r="C21" s="71">
        <f t="shared" ref="C21:H21" si="3">SUM(C9:C20)</f>
        <v>0</v>
      </c>
      <c r="D21" s="72">
        <f t="shared" si="3"/>
        <v>0</v>
      </c>
      <c r="E21" s="32">
        <f t="shared" si="3"/>
        <v>5854.0930000000008</v>
      </c>
      <c r="F21" s="33">
        <f t="shared" si="3"/>
        <v>0</v>
      </c>
      <c r="G21" s="30">
        <f t="shared" si="3"/>
        <v>212.5</v>
      </c>
      <c r="H21" s="31">
        <f t="shared" si="3"/>
        <v>0</v>
      </c>
      <c r="I21" s="32">
        <f t="shared" ref="I21:N21" si="4">SUM(I9:I20)</f>
        <v>41996.668000000005</v>
      </c>
      <c r="J21" s="33">
        <f>SUM(J9:J20)</f>
        <v>2830.6179999999999</v>
      </c>
      <c r="K21" s="30">
        <f t="shared" si="4"/>
        <v>11694.086000000001</v>
      </c>
      <c r="L21" s="35">
        <f t="shared" si="4"/>
        <v>409.66300000000001</v>
      </c>
      <c r="M21" s="34">
        <f t="shared" si="4"/>
        <v>11584.565999999999</v>
      </c>
      <c r="N21" s="35">
        <f t="shared" si="4"/>
        <v>3634.05</v>
      </c>
      <c r="O21" s="69">
        <f>SUM(O9:O20)</f>
        <v>72388.98569999999</v>
      </c>
      <c r="P21" s="69">
        <f>SUM(P9:P20)</f>
        <v>19968.075999999997</v>
      </c>
      <c r="Q21" s="36">
        <f t="shared" si="1"/>
        <v>143730.89869999996</v>
      </c>
      <c r="R21" s="37">
        <f t="shared" si="2"/>
        <v>26842.406999999996</v>
      </c>
    </row>
    <row r="22" spans="1:19" s="29" customFormat="1" ht="15.75" customHeight="1" x14ac:dyDescent="0.25">
      <c r="A22" s="63"/>
      <c r="B22" s="64" t="s">
        <v>25</v>
      </c>
      <c r="C22" s="56">
        <f>C21+(C21*20/100)</f>
        <v>0</v>
      </c>
      <c r="D22" s="44">
        <f>D21+(D21*20/100)</f>
        <v>0</v>
      </c>
      <c r="E22" s="45">
        <f>E21+(E21*20/100)</f>
        <v>7024.9116000000013</v>
      </c>
      <c r="F22" s="46">
        <f>F20+(F20*20/100)</f>
        <v>0</v>
      </c>
      <c r="G22" s="43">
        <f t="shared" ref="G22:R22" si="5">G21+(G21*20/100)</f>
        <v>255</v>
      </c>
      <c r="H22" s="47">
        <f t="shared" si="5"/>
        <v>0</v>
      </c>
      <c r="I22" s="45">
        <f t="shared" si="5"/>
        <v>50396.001600000003</v>
      </c>
      <c r="J22" s="46">
        <f t="shared" si="5"/>
        <v>3396.7415999999998</v>
      </c>
      <c r="K22" s="43">
        <f t="shared" si="5"/>
        <v>14032.903200000001</v>
      </c>
      <c r="L22" s="47">
        <f t="shared" si="5"/>
        <v>491.59559999999999</v>
      </c>
      <c r="M22" s="43">
        <f t="shared" si="5"/>
        <v>13901.479199999998</v>
      </c>
      <c r="N22" s="47">
        <f t="shared" si="5"/>
        <v>4360.8600000000006</v>
      </c>
      <c r="O22" s="47">
        <f t="shared" si="5"/>
        <v>86866.782839999985</v>
      </c>
      <c r="P22" s="47">
        <f t="shared" si="5"/>
        <v>23961.691199999997</v>
      </c>
      <c r="Q22" s="48">
        <f t="shared" si="5"/>
        <v>172477.07843999995</v>
      </c>
      <c r="R22" s="49">
        <f t="shared" si="5"/>
        <v>32210.888399999996</v>
      </c>
    </row>
    <row r="23" spans="1:19" s="53" customFormat="1" ht="27" customHeight="1" x14ac:dyDescent="0.25">
      <c r="A23" s="61"/>
      <c r="B23" s="62"/>
      <c r="C23" s="54" t="s">
        <v>27</v>
      </c>
      <c r="D23" s="50">
        <f>SUM(C21+D21)</f>
        <v>0</v>
      </c>
      <c r="E23" s="54" t="s">
        <v>27</v>
      </c>
      <c r="F23" s="50">
        <f>SUM(E21+F21)</f>
        <v>5854.0930000000008</v>
      </c>
      <c r="G23" s="54" t="s">
        <v>27</v>
      </c>
      <c r="H23" s="50">
        <f>SUM(G21+H21)</f>
        <v>212.5</v>
      </c>
      <c r="I23" s="54" t="s">
        <v>27</v>
      </c>
      <c r="J23" s="50">
        <f>SUM(I21+J21)</f>
        <v>44827.286000000007</v>
      </c>
      <c r="K23" s="54" t="s">
        <v>27</v>
      </c>
      <c r="L23" s="50">
        <f>SUM(K21+L21)</f>
        <v>12103.749000000002</v>
      </c>
      <c r="M23" s="54" t="s">
        <v>27</v>
      </c>
      <c r="N23" s="50">
        <f>SUM(M21+N21)</f>
        <v>15218.615999999998</v>
      </c>
      <c r="O23" s="54" t="s">
        <v>27</v>
      </c>
      <c r="P23" s="50">
        <f>SUM(O21+P21)</f>
        <v>92357.061699999991</v>
      </c>
      <c r="Q23" s="51">
        <f>SUM(Q9:Q20)</f>
        <v>143730.89869999999</v>
      </c>
      <c r="R23" s="52">
        <f>SUM(R9:R20)</f>
        <v>26842.406999999999</v>
      </c>
    </row>
    <row r="24" spans="1:19" s="3" customFormat="1" ht="15.75" x14ac:dyDescent="0.25">
      <c r="A24" s="21"/>
      <c r="C24" s="139" t="s">
        <v>23</v>
      </c>
      <c r="D24" s="140"/>
      <c r="E24" s="138" t="s">
        <v>22</v>
      </c>
      <c r="F24" s="137"/>
      <c r="G24" s="139" t="s">
        <v>31</v>
      </c>
      <c r="H24" s="142"/>
      <c r="I24" s="136" t="s">
        <v>34</v>
      </c>
      <c r="J24" s="137"/>
      <c r="K24" s="141" t="s">
        <v>33</v>
      </c>
      <c r="L24" s="137"/>
      <c r="M24" s="136" t="s">
        <v>32</v>
      </c>
      <c r="N24" s="137"/>
      <c r="O24" s="136" t="s">
        <v>37</v>
      </c>
      <c r="P24" s="137"/>
      <c r="Q24" s="55" t="s">
        <v>28</v>
      </c>
      <c r="R24" s="40">
        <f>SUM(Q23:R23)</f>
        <v>170573.3057</v>
      </c>
    </row>
    <row r="25" spans="1:19" ht="26.25" customHeight="1" x14ac:dyDescent="0.25">
      <c r="C25" s="25" t="s">
        <v>24</v>
      </c>
      <c r="D25" s="26">
        <f>D23+(D23*20/100)</f>
        <v>0</v>
      </c>
      <c r="E25" s="25" t="s">
        <v>24</v>
      </c>
      <c r="F25" s="26">
        <f>F23+(F23*20/100)</f>
        <v>7024.9116000000013</v>
      </c>
      <c r="G25" s="25" t="s">
        <v>24</v>
      </c>
      <c r="H25" s="26">
        <f>H23+(H23*20/100)</f>
        <v>255</v>
      </c>
      <c r="I25" s="25" t="s">
        <v>24</v>
      </c>
      <c r="J25" s="26">
        <f>J23+(J23*20/100)</f>
        <v>53792.743200000012</v>
      </c>
      <c r="K25" s="25" t="s">
        <v>24</v>
      </c>
      <c r="L25" s="26">
        <f>L23+(L23*20/100)</f>
        <v>14524.498800000001</v>
      </c>
      <c r="M25" s="25" t="s">
        <v>24</v>
      </c>
      <c r="N25" s="26">
        <f>N23+(N23*20/100)</f>
        <v>18262.339199999999</v>
      </c>
      <c r="O25" s="25" t="s">
        <v>24</v>
      </c>
      <c r="P25" s="26">
        <f>P23+(P23*20/100)</f>
        <v>110828.47403999999</v>
      </c>
      <c r="Q25" s="57" t="s">
        <v>24</v>
      </c>
      <c r="R25" s="58">
        <f>R24+(R24*20/100)</f>
        <v>204687.96684000001</v>
      </c>
    </row>
    <row r="26" spans="1:19" x14ac:dyDescent="0.25">
      <c r="S26" s="2"/>
    </row>
    <row r="29" spans="1:19" x14ac:dyDescent="0.25">
      <c r="B29" s="4"/>
    </row>
  </sheetData>
  <mergeCells count="28">
    <mergeCell ref="O24:P24"/>
    <mergeCell ref="M24:N24"/>
    <mergeCell ref="E24:F24"/>
    <mergeCell ref="C24:D24"/>
    <mergeCell ref="I24:J24"/>
    <mergeCell ref="K24:L24"/>
    <mergeCell ref="G24:H24"/>
    <mergeCell ref="A1:R1"/>
    <mergeCell ref="A2:R2"/>
    <mergeCell ref="C5:D5"/>
    <mergeCell ref="E5:F5"/>
    <mergeCell ref="G5:H5"/>
    <mergeCell ref="I5:J5"/>
    <mergeCell ref="M5:N5"/>
    <mergeCell ref="K5:L5"/>
    <mergeCell ref="Q4:R5"/>
    <mergeCell ref="C4:P4"/>
    <mergeCell ref="Q6:R6"/>
    <mergeCell ref="A4:A7"/>
    <mergeCell ref="B4:B7"/>
    <mergeCell ref="M6:N6"/>
    <mergeCell ref="C6:D6"/>
    <mergeCell ref="E6:F6"/>
    <mergeCell ref="G6:H6"/>
    <mergeCell ref="I6:J6"/>
    <mergeCell ref="K6:L6"/>
    <mergeCell ref="O5:P5"/>
    <mergeCell ref="O6:P6"/>
  </mergeCells>
  <phoneticPr fontId="8" type="noConversion"/>
  <pageMargins left="0.23622047244094491" right="0.27559055118110237" top="0.74803149606299213" bottom="0.74803149606299213" header="0.31496062992125984" footer="0.31496062992125984"/>
  <pageSetup paperSize="9" scale="73" orientation="landscape" horizontalDpi="4294967295" verticalDpi="4294967295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2019-11-13T07:41:16Z</cp:lastPrinted>
  <dcterms:created xsi:type="dcterms:W3CDTF">2006-09-16T00:00:00Z</dcterms:created>
  <dcterms:modified xsi:type="dcterms:W3CDTF">2024-04-05T09:05:03Z</dcterms:modified>
</cp:coreProperties>
</file>