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PETKOVA-PC\Share2025\Отчети\2024\м.12.2024\СОС\Доклад СОС\"/>
    </mc:Choice>
  </mc:AlternateContent>
  <bookViews>
    <workbookView xWindow="0" yWindow="0" windowWidth="28800" windowHeight="12000" tabRatio="359"/>
  </bookViews>
  <sheets>
    <sheet name="Приложение №06" sheetId="5" r:id="rId1"/>
  </sheets>
  <calcPr calcId="162913"/>
</workbook>
</file>

<file path=xl/calcChain.xml><?xml version="1.0" encoding="utf-8"?>
<calcChain xmlns="http://schemas.openxmlformats.org/spreadsheetml/2006/main">
  <c r="K62" i="5" l="1"/>
  <c r="K61" i="5"/>
  <c r="K60" i="5"/>
  <c r="K59" i="5"/>
  <c r="K58" i="5"/>
  <c r="J29" i="5"/>
  <c r="J28" i="5"/>
  <c r="J27" i="5"/>
  <c r="J26" i="5"/>
  <c r="J25" i="5"/>
  <c r="J24" i="5"/>
  <c r="J23" i="5"/>
  <c r="J22" i="5"/>
  <c r="J21" i="5"/>
  <c r="J2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M29" i="5" l="1"/>
  <c r="M27" i="5"/>
  <c r="M26" i="5"/>
  <c r="M25" i="5"/>
  <c r="M24" i="5"/>
  <c r="M23" i="5"/>
  <c r="M22" i="5"/>
  <c r="M21" i="5"/>
  <c r="M20" i="5"/>
  <c r="I30" i="5"/>
  <c r="G30" i="5" l="1"/>
  <c r="N30" i="5" l="1"/>
  <c r="L30" i="5"/>
  <c r="H30" i="5"/>
  <c r="K63" i="5" l="1"/>
  <c r="J63" i="5" l="1"/>
  <c r="I63" i="5"/>
  <c r="H63" i="5"/>
  <c r="G63" i="5"/>
  <c r="G72" i="5" l="1"/>
  <c r="F72" i="5"/>
  <c r="G47" i="5" l="1"/>
  <c r="F47" i="5"/>
  <c r="M28" i="5" l="1"/>
  <c r="J16" i="5"/>
  <c r="M16" i="5" s="1"/>
  <c r="J18" i="5"/>
  <c r="M18" i="5" s="1"/>
  <c r="J17" i="5"/>
  <c r="M17" i="5" s="1"/>
  <c r="K30" i="5"/>
  <c r="J14" i="5"/>
  <c r="M14" i="5" s="1"/>
  <c r="J15" i="5"/>
  <c r="M15" i="5" s="1"/>
  <c r="J19" i="5"/>
  <c r="M19" i="5" s="1"/>
  <c r="M30" i="5" l="1"/>
  <c r="J30" i="5"/>
</calcChain>
</file>

<file path=xl/sharedStrings.xml><?xml version="1.0" encoding="utf-8"?>
<sst xmlns="http://schemas.openxmlformats.org/spreadsheetml/2006/main" count="190" uniqueCount="111">
  <si>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</si>
  <si>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</si>
  <si>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</si>
  <si>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</si>
  <si>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</si>
  <si>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</si>
  <si>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</si>
  <si>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</si>
  <si>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</si>
  <si>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</si>
  <si>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</si>
  <si>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</si>
  <si>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</si>
  <si>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</si>
  <si>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</si>
  <si>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</si>
  <si>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</si>
  <si>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</si>
  <si>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</si>
  <si>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Година на издаване на гаранцията</t>
  </si>
  <si>
    <t>к.1</t>
  </si>
  <si>
    <t>к.2</t>
  </si>
  <si>
    <t>к.3</t>
  </si>
  <si>
    <t>к.4</t>
  </si>
  <si>
    <t>к.5</t>
  </si>
  <si>
    <t>к.6</t>
  </si>
  <si>
    <t>к.9</t>
  </si>
  <si>
    <t>к.7</t>
  </si>
  <si>
    <t>к.8</t>
  </si>
  <si>
    <t>к.11</t>
  </si>
  <si>
    <t>к.12</t>
  </si>
  <si>
    <t>к.13 (к.9+к.10)</t>
  </si>
  <si>
    <t>к.14</t>
  </si>
  <si>
    <t>Кредитор на бенефициента на издадената общинска гаранция</t>
  </si>
  <si>
    <t xml:space="preserve">к.10 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</si>
  <si>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</si>
  <si>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</si>
  <si>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</si>
  <si>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</si>
  <si>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</si>
  <si>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</si>
  <si>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</si>
  <si>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</si>
  <si>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</si>
  <si>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</si>
  <si>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</si>
  <si>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 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</si>
  <si>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t>Размер на издадената гаранция от лицето по чл. 8а от ЗОД</t>
  </si>
  <si>
    <t>Кредитор на бенефициента, на който лицето по чл. 8а от ЗОД е издало гаранцията</t>
  </si>
  <si>
    <t>Бенефициент на гаранцията, издадена от лицето по         чл. 8а от ЗОД</t>
  </si>
  <si>
    <t>Остатъчен размер на дълга към 01.01.2024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</si>
  <si>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</si>
  <si>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</si>
  <si>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</si>
  <si>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t xml:space="preserve">Общо извършени плащания по дълга през 2024 г. по главница и разходи /в лева/ </t>
  </si>
  <si>
    <t>Остатъчен размер на дълга към 31.12.2024 г. /в лева/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</si>
  <si>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2024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</si>
  <si>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31.12.2024 г. /к.14/ следва да е равен на к.7+к.8-к.9. За дълга във валута с плаващ курс (USD, JPY), левовата равностойност на остатъчния размер към 31.12.2024 г. (к.14) се посочва като се използва съответния курс на БНБ за валутата. </t>
  </si>
  <si>
    <t>5. Остатъчен размер на дълга към 01.01.2024 г. и към 31.12.2024 г. е дълга по счетоводни данни, съответно към двата периода.</t>
  </si>
  <si>
    <t>Остатъчен размер на дълга на бенефициента към 01.01.2024 г. /в лева/</t>
  </si>
  <si>
    <t>Остатъчен размер на дълга на бенефициента към 31.12.2024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</si>
  <si>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01.01.2024 г. са били активни, както и за гаранциите, издадени през 2024 г.</t>
    </r>
  </si>
  <si>
    <t>Остатъчен размер на дълга на лицето към 01.01.2024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</si>
  <si>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2024 г. /в лева/</t>
    </r>
  </si>
  <si>
    <t>Остатъчен размер на дълга на лицето към 31.12.2024 г. /в лева/</t>
  </si>
  <si>
    <t>Остатъчен размер на гаранцията към 01.01.2024 г. /в лева/</t>
  </si>
  <si>
    <t>Остатъчен размер на гаранцията към 31.12.2024 г. /в лева/</t>
  </si>
  <si>
    <t>2. Информацията се попълва за дългове, които към 01.01.2024 г. са били поети (сключени договори, възникнали задължения), както и за дълговете, които са поети през 2024 г., включително и за тези, които са погасени през 2024 г. Информация за дългове, които към 31.12.2023 г. са приключили, не се попълва.</t>
  </si>
  <si>
    <t xml:space="preserve">за общинския дълг, издадените общински гаранции, дълга на лицата по чл. 8а от Закона за общинския дълг и издадените от тях гаранции през 2024 година </t>
  </si>
  <si>
    <t xml:space="preserve">на Столична община </t>
  </si>
  <si>
    <t>1. Решение №1/29.03.1999г. На СОС.  "Продължаване на Софийското метро"</t>
  </si>
  <si>
    <t>2. Решение №537/25.09.2008г. На СОС. "Строителство на участъци от метрото в г. София и съпътстващата ги градска инфраструктура"</t>
  </si>
  <si>
    <t>3. Решение №815/21.12.2017г". Изграждане на трета метролиния- етап 1"</t>
  </si>
  <si>
    <t>4. Решение №644/15.10.2009г на СОС "Реконструкция на 3 основни пътни възли чрез създаване на кръстовища на 2 нива"</t>
  </si>
  <si>
    <t>5.Решение №522/26.09.2013г. На СОС  "Изграждане. Разширение и рехабилитация на улици и булеварди в г. София"</t>
  </si>
  <si>
    <t>6.Решение №427/14.07.2011г. На СОС. "Изграждане на система за битови отпадъци в г. София - 1 фаза"</t>
  </si>
  <si>
    <t>7.Решение №427/14.07.2011г. На СОС "Изграждане на система за битови отпадъци в г. София - 2 фаза"</t>
  </si>
  <si>
    <t>8. Решение №804/18.12.2014г. На СОС "Изпълнение на дейности за подобряване качеството на атмосферния въздух чрез закупуване на автобуси"</t>
  </si>
  <si>
    <t>9. Решение №787/22.112018г. на СОС "Разширениее на метрото в гр. София. Линия 3. Етап 2"</t>
  </si>
  <si>
    <t>10. Договор за лизинг ОП"Гробищни паркове"</t>
  </si>
  <si>
    <t>11. Договор за лизинг ОП"Гробищни паркове"</t>
  </si>
  <si>
    <t>12.Р.395/09.06.2022г. На СОС  "Устойчива градска мобилност. Изграждане и реконструкция на основни артерии от кръгово-радиалната улична мрежа на гр. София"</t>
  </si>
  <si>
    <t>13.Р.10/14.01.2021г. На СОС "Устойчива градска мобилност. Изграждане и реконструкция на основни артерии от кръгово-радиалната улична мрежа на гр. София".СОА22-ДГ56-4080/25.11.2022Г.</t>
  </si>
  <si>
    <t>14. Решение №169/23.032022г. на СОС "Разширениее на метрото в гр. София. Линия 3. Етап 3" СОА22-ДГ56-4156/20.12.2022Г.</t>
  </si>
  <si>
    <t>15. Заем от Фонд за устойчиви градове за ремонт на Театър София</t>
  </si>
  <si>
    <t xml:space="preserve">16. Заем по проект "Изграждане на ВиК инфраструктура в Столична община". съгласно ДДС №6/03.09.2011г.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</si>
  <si>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Японска Агенция за  Международно сътрудничество</t>
  </si>
  <si>
    <t>Европейска Инвестиционна Банка</t>
  </si>
  <si>
    <t>София фпанс Ауто АД</t>
  </si>
  <si>
    <t>ОББ Интерлийз ЕАД</t>
  </si>
  <si>
    <t>Национален фонд към Министерство на финансите</t>
  </si>
  <si>
    <t>YPY</t>
  </si>
  <si>
    <t>EUR</t>
  </si>
  <si>
    <t>ЛЕВА</t>
  </si>
  <si>
    <t>лева</t>
  </si>
  <si>
    <t>инвестиционен характер</t>
  </si>
  <si>
    <t>Столичен Електротранспорт ЕАД</t>
  </si>
  <si>
    <t>Европейска Банка за възстановяване и развитие</t>
  </si>
  <si>
    <t>1. Договор за заем № 4 от 22.08.2014г.</t>
  </si>
  <si>
    <t>2. Договор за заем № 6 от 22.08.2014г.</t>
  </si>
  <si>
    <t>6. Договор за заем №СОА23-ДГ56-3538/30.08.2023г.</t>
  </si>
  <si>
    <t>3. Договор за заем № 5 от 22.08.2014г.</t>
  </si>
  <si>
    <t>4. Договор за заем № 15 от 22.02.2017г.</t>
  </si>
  <si>
    <t>Първа МБАЛ София ЕАД</t>
  </si>
  <si>
    <t xml:space="preserve"> Четвърта МБАЛ София ЕАД</t>
  </si>
  <si>
    <t xml:space="preserve"> Първа САГБАЛ "Св.София" ЕАД</t>
  </si>
  <si>
    <t xml:space="preserve"> Втора МБАЛ - София" ЕАД</t>
  </si>
  <si>
    <t>Фургс ЕАД</t>
  </si>
  <si>
    <t>Столична община</t>
  </si>
  <si>
    <t>1. дог.№ СОА18-ДГ56-905/05.11.2018 г.;  Решение на ОС № 515/26.07.18г. за издаване на банкова гаранция</t>
  </si>
  <si>
    <t>Приложение 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</si>
</sst>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SofiaSans"/>
      <charset val="204"/>
    </font>
    <font>
      <sz val="12"/>
      <color theme="1"/>
      <name val="SofiaSans"/>
      <charset val="204"/>
    </font>
    <font>
      <sz val="11"/>
      <color theme="1"/>
      <name val="SofiaSans"/>
      <charset val="204"/>
    </font>
    <font>
      <b/>
      <i/>
      <sz val="11"/>
      <color theme="1"/>
      <name val="SofiaSans"/>
      <charset val="204"/>
    </font>
    <font>
      <b/>
      <i/>
      <sz val="12"/>
      <color theme="1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center" vertical="top"/>
      <protection locked="0"/>
    </xf>
    <xf numFmtId="1" fontId="7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protection locked="0"/>
    </xf>
    <xf numFmtId="3" fontId="9" fillId="2" borderId="1" xfId="1" applyNumberFormat="1" applyFont="1" applyFill="1" applyBorder="1" applyAlignment="1" applyProtection="1">
      <protection locked="0"/>
    </xf>
    <xf numFmtId="3" fontId="9" fillId="0" borderId="7" xfId="1" applyNumberFormat="1" applyFont="1" applyFill="1" applyBorder="1" applyAlignment="1" applyProtection="1">
      <protection locked="0"/>
    </xf>
    <xf numFmtId="0" fontId="4" fillId="0" borderId="0" xfId="1" applyFont="1" applyFill="1" applyProtection="1">
      <protection locked="0"/>
    </xf>
    <xf numFmtId="3" fontId="9" fillId="0" borderId="2" xfId="1" applyNumberFormat="1" applyFont="1" applyFill="1" applyBorder="1" applyAlignment="1" applyProtection="1">
      <protection locked="0"/>
    </xf>
    <xf numFmtId="3" fontId="9" fillId="0" borderId="9" xfId="1" applyNumberFormat="1" applyFont="1" applyFill="1" applyBorder="1" applyAlignment="1" applyProtection="1">
      <protection locked="0"/>
    </xf>
    <xf numFmtId="3" fontId="5" fillId="2" borderId="1" xfId="1" applyNumberFormat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justify"/>
      <protection locked="0"/>
    </xf>
    <xf numFmtId="0" fontId="13" fillId="0" borderId="0" xfId="1" applyFont="1" applyFill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Fill="1" applyBorder="1" applyAlignment="1" applyProtection="1">
      <alignment vertical="justify"/>
      <protection locked="0"/>
    </xf>
    <xf numFmtId="0" fontId="14" fillId="0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14" fontId="9" fillId="0" borderId="1" xfId="1" applyNumberFormat="1" applyFont="1" applyFill="1" applyBorder="1" applyAlignment="1" applyProtection="1">
      <alignment wrapText="1"/>
      <protection locked="0"/>
    </xf>
    <xf numFmtId="0" fontId="8" fillId="2" borderId="5" xfId="1" applyFont="1" applyFill="1" applyBorder="1" applyAlignment="1" applyProtection="1">
      <alignment vertical="center" wrapText="1"/>
      <protection locked="0"/>
    </xf>
    <xf numFmtId="0" fontId="8" fillId="2" borderId="9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justify"/>
      <protection locked="0"/>
    </xf>
    <xf numFmtId="3" fontId="5" fillId="2" borderId="7" xfId="1" applyNumberFormat="1" applyFont="1" applyFill="1" applyBorder="1" applyAlignment="1" applyProtection="1">
      <alignment wrapText="1"/>
      <protection locked="0"/>
    </xf>
    <xf numFmtId="3" fontId="5" fillId="2" borderId="6" xfId="1" applyNumberFormat="1" applyFont="1" applyFill="1" applyBorder="1" applyAlignment="1" applyProtection="1">
      <alignment wrapText="1"/>
      <protection locked="0"/>
    </xf>
    <xf numFmtId="3" fontId="5" fillId="3" borderId="1" xfId="1" applyNumberFormat="1" applyFont="1" applyFill="1" applyBorder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3" fontId="9" fillId="0" borderId="1" xfId="1" applyNumberFormat="1" applyFont="1" applyFill="1" applyBorder="1" applyAlignment="1" applyProtection="1">
      <alignment vertical="justify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9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3" fontId="17" fillId="4" borderId="1" xfId="1" applyNumberFormat="1" applyFont="1" applyFill="1" applyBorder="1" applyAlignment="1">
      <alignment wrapText="1"/>
    </xf>
    <xf numFmtId="3" fontId="17" fillId="4" borderId="1" xfId="1" applyNumberFormat="1" applyFont="1" applyFill="1" applyBorder="1" applyAlignment="1">
      <alignment horizontal="left" wrapText="1"/>
    </xf>
    <xf numFmtId="3" fontId="18" fillId="0" borderId="8" xfId="1" applyNumberFormat="1" applyFont="1" applyFill="1" applyBorder="1" applyAlignment="1">
      <alignment horizontal="left" wrapText="1"/>
    </xf>
    <xf numFmtId="3" fontId="17" fillId="0" borderId="1" xfId="1" applyNumberFormat="1" applyFont="1" applyFill="1" applyBorder="1" applyAlignment="1">
      <alignment horizontal="left" wrapText="1"/>
    </xf>
    <xf numFmtId="0" fontId="18" fillId="4" borderId="4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3" fontId="17" fillId="0" borderId="1" xfId="1" applyNumberFormat="1" applyFont="1" applyFill="1" applyBorder="1" applyAlignment="1"/>
    <xf numFmtId="3" fontId="19" fillId="0" borderId="2" xfId="1" applyNumberFormat="1" applyFont="1" applyFill="1" applyBorder="1" applyAlignment="1"/>
    <xf numFmtId="3" fontId="17" fillId="4" borderId="1" xfId="1" applyNumberFormat="1" applyFont="1" applyFill="1" applyBorder="1" applyAlignment="1"/>
    <xf numFmtId="3" fontId="18" fillId="0" borderId="2" xfId="1" applyNumberFormat="1" applyFont="1" applyFill="1" applyBorder="1" applyAlignment="1"/>
    <xf numFmtId="3" fontId="17" fillId="0" borderId="7" xfId="1" applyNumberFormat="1" applyFont="1" applyFill="1" applyBorder="1" applyAlignment="1"/>
    <xf numFmtId="3" fontId="17" fillId="0" borderId="1" xfId="1" applyNumberFormat="1" applyFont="1" applyFill="1" applyBorder="1" applyAlignment="1">
      <alignment wrapText="1"/>
    </xf>
    <xf numFmtId="14" fontId="17" fillId="4" borderId="1" xfId="1" applyNumberFormat="1" applyFont="1" applyFill="1" applyBorder="1" applyAlignment="1"/>
    <xf numFmtId="14" fontId="19" fillId="0" borderId="2" xfId="1" applyNumberFormat="1" applyFont="1" applyFill="1" applyBorder="1" applyAlignment="1"/>
    <xf numFmtId="14" fontId="17" fillId="0" borderId="6" xfId="1" applyNumberFormat="1" applyFont="1" applyFill="1" applyBorder="1" applyAlignment="1"/>
    <xf numFmtId="14" fontId="17" fillId="0" borderId="1" xfId="1" applyNumberFormat="1" applyFont="1" applyFill="1" applyBorder="1" applyAlignment="1"/>
    <xf numFmtId="3" fontId="18" fillId="0" borderId="1" xfId="1" applyNumberFormat="1" applyFont="1" applyFill="1" applyBorder="1" applyAlignment="1"/>
    <xf numFmtId="3" fontId="18" fillId="0" borderId="8" xfId="1" applyNumberFormat="1" applyFont="1" applyFill="1" applyBorder="1" applyAlignment="1"/>
    <xf numFmtId="3" fontId="18" fillId="0" borderId="5" xfId="1" applyNumberFormat="1" applyFont="1" applyFill="1" applyBorder="1" applyAlignment="1"/>
    <xf numFmtId="4" fontId="18" fillId="4" borderId="1" xfId="1" applyNumberFormat="1" applyFont="1" applyFill="1" applyBorder="1" applyAlignment="1"/>
    <xf numFmtId="4" fontId="18" fillId="0" borderId="2" xfId="1" applyNumberFormat="1" applyFont="1" applyFill="1" applyBorder="1" applyAlignment="1"/>
    <xf numFmtId="4" fontId="18" fillId="4" borderId="2" xfId="1" applyNumberFormat="1" applyFont="1" applyFill="1" applyBorder="1" applyAlignment="1"/>
    <xf numFmtId="3" fontId="18" fillId="4" borderId="1" xfId="1" applyNumberFormat="1" applyFont="1" applyFill="1" applyBorder="1" applyAlignment="1"/>
    <xf numFmtId="3" fontId="18" fillId="4" borderId="2" xfId="1" applyNumberFormat="1" applyFont="1" applyFill="1" applyBorder="1" applyAlignment="1"/>
    <xf numFmtId="14" fontId="18" fillId="0" borderId="1" xfId="1" applyNumberFormat="1" applyFont="1" applyFill="1" applyBorder="1" applyAlignment="1">
      <alignment wrapText="1"/>
    </xf>
    <xf numFmtId="0" fontId="18" fillId="0" borderId="1" xfId="1" applyFont="1" applyFill="1" applyBorder="1" applyAlignment="1">
      <alignment wrapText="1"/>
    </xf>
    <xf numFmtId="0" fontId="17" fillId="0" borderId="5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3" fontId="17" fillId="0" borderId="8" xfId="1" applyNumberFormat="1" applyFont="1" applyFill="1" applyBorder="1" applyAlignment="1">
      <alignment wrapText="1"/>
    </xf>
    <xf numFmtId="3" fontId="17" fillId="0" borderId="2" xfId="1" applyNumberFormat="1" applyFont="1" applyFill="1" applyBorder="1" applyAlignment="1">
      <alignment wrapText="1"/>
    </xf>
    <xf numFmtId="3" fontId="18" fillId="0" borderId="2" xfId="1" applyNumberFormat="1" applyFont="1" applyFill="1" applyBorder="1" applyAlignment="1">
      <alignment horizontal="right" wrapText="1"/>
    </xf>
    <xf numFmtId="14" fontId="17" fillId="0" borderId="2" xfId="1" applyNumberFormat="1" applyFont="1" applyFill="1" applyBorder="1" applyAlignment="1">
      <alignment wrapText="1"/>
    </xf>
    <xf numFmtId="3" fontId="20" fillId="0" borderId="1" xfId="1" applyNumberFormat="1" applyFont="1" applyFill="1" applyBorder="1" applyAlignment="1"/>
    <xf numFmtId="3" fontId="21" fillId="4" borderId="1" xfId="1" applyNumberFormat="1" applyFont="1" applyFill="1" applyBorder="1" applyAlignment="1"/>
    <xf numFmtId="0" fontId="4" fillId="0" borderId="0" xfId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top" wrapText="1"/>
      <protection locked="0"/>
    </xf>
    <xf numFmtId="0" fontId="5" fillId="2" borderId="1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right" vertical="center" wrapText="1"/>
      <protection locked="0"/>
    </xf>
    <xf numFmtId="0" fontId="5" fillId="2" borderId="7" xfId="1" applyFont="1" applyFill="1" applyBorder="1" applyAlignment="1" applyProtection="1">
      <alignment horizontal="right" vertical="center" wrapText="1"/>
      <protection locked="0"/>
    </xf>
    <xf numFmtId="0" fontId="5" fillId="2" borderId="6" xfId="1" applyFont="1" applyFill="1" applyBorder="1" applyAlignment="1" applyProtection="1">
      <alignment horizontal="right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left" vertical="top" wrapText="1"/>
      <protection locked="0"/>
    </xf>
    <xf numFmtId="0" fontId="5" fillId="2" borderId="1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5" fillId="2" borderId="4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76"/>
  <sheetViews>
    <sheetView tabSelected="1" zoomScale="90" zoomScaleNormal="90" workbookViewId="0">
      <selection sqref="A1:XFD1048576"/>
    </sheetView>
  </sheetViews>
  <sheetFormatPr defaultRowHeight="12.75" x14ac:dyDescent="0.2"/>
  <cols>
    <col min="1" max="1" width="53.7109375" style="1" customWidth="1"/>
    <col min="2" max="2" width="19.28515625" style="1" customWidth="1"/>
    <col min="3" max="3" width="17.5703125" style="1" customWidth="1"/>
    <col min="4" max="4" width="6.7109375" style="1" customWidth="1"/>
    <col min="5" max="5" width="13.85546875" style="1" customWidth="1"/>
    <col min="6" max="6" width="11.5703125" style="1" customWidth="1"/>
    <col min="7" max="7" width="12.42578125" style="1" customWidth="1"/>
    <col min="8" max="8" width="13.7109375" style="1" customWidth="1"/>
    <col min="9" max="9" width="16.7109375" style="1" customWidth="1"/>
    <col min="10" max="10" width="19.85546875" style="1" customWidth="1"/>
    <col min="11" max="11" width="11.7109375" style="1" customWidth="1"/>
    <col min="12" max="12" width="8.85546875" style="1" customWidth="1"/>
    <col min="13" max="13" width="12.42578125" style="1" customWidth="1"/>
    <col min="14" max="14" width="14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8.75" x14ac:dyDescent="0.3">
      <c r="L2" s="45" t="s">
        <v>110</v>
      </c>
    </row>
    <row r="3" spans="1:14" ht="15.75" x14ac:dyDescent="0.25">
      <c r="A3" s="98" t="s">
        <v>10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">
      <c r="A5" s="105" t="s">
        <v>68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ht="18.75" x14ac:dyDescent="0.2">
      <c r="A6" s="105" t="s">
        <v>69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s="4" customFormat="1" ht="15.75" x14ac:dyDescent="0.25">
      <c r="A7" s="98"/>
      <c r="B7" s="98"/>
      <c r="C7" s="98"/>
      <c r="D7" s="98"/>
      <c r="E7" s="98"/>
      <c r="F7" s="98"/>
      <c r="G7" s="98"/>
      <c r="H7" s="98"/>
      <c r="I7" s="3"/>
      <c r="J7" s="3"/>
      <c r="M7" s="3" t="s">
        <v>3</v>
      </c>
      <c r="N7" s="5">
        <v>7225</v>
      </c>
    </row>
    <row r="8" spans="1:14" s="4" customFormat="1" ht="17.25" customHeight="1" x14ac:dyDescent="0.25">
      <c r="A8" s="6" t="s">
        <v>42</v>
      </c>
    </row>
    <row r="9" spans="1:14" s="4" customFormat="1" ht="8.25" customHeight="1" x14ac:dyDescent="0.2">
      <c r="A9" s="7"/>
    </row>
    <row r="10" spans="1:14" ht="15.75" customHeight="1" x14ac:dyDescent="0.2">
      <c r="A10" s="102" t="s">
        <v>40</v>
      </c>
      <c r="B10" s="90" t="s">
        <v>5</v>
      </c>
      <c r="C10" s="90" t="s">
        <v>6</v>
      </c>
      <c r="D10" s="90" t="s">
        <v>8</v>
      </c>
      <c r="E10" s="90" t="s">
        <v>9</v>
      </c>
      <c r="F10" s="90" t="s">
        <v>7</v>
      </c>
      <c r="G10" s="90" t="s">
        <v>50</v>
      </c>
      <c r="H10" s="90" t="s">
        <v>51</v>
      </c>
      <c r="I10" s="90" t="s">
        <v>52</v>
      </c>
      <c r="J10" s="90" t="s">
        <v>53</v>
      </c>
      <c r="K10" s="8" t="s">
        <v>1</v>
      </c>
      <c r="L10" s="9"/>
      <c r="M10" s="90" t="s">
        <v>54</v>
      </c>
      <c r="N10" s="90" t="s">
        <v>55</v>
      </c>
    </row>
    <row r="11" spans="1:14" ht="15.75" customHeight="1" x14ac:dyDescent="0.2">
      <c r="A11" s="103"/>
      <c r="B11" s="91"/>
      <c r="C11" s="91"/>
      <c r="D11" s="91"/>
      <c r="E11" s="91"/>
      <c r="F11" s="91"/>
      <c r="G11" s="91"/>
      <c r="H11" s="91"/>
      <c r="I11" s="91"/>
      <c r="J11" s="91"/>
      <c r="K11" s="110" t="s">
        <v>11</v>
      </c>
      <c r="L11" s="106" t="s">
        <v>12</v>
      </c>
      <c r="M11" s="91"/>
      <c r="N11" s="91"/>
    </row>
    <row r="12" spans="1:14" ht="96.75" customHeight="1" x14ac:dyDescent="0.2">
      <c r="A12" s="104"/>
      <c r="B12" s="92"/>
      <c r="C12" s="92"/>
      <c r="D12" s="92"/>
      <c r="E12" s="92"/>
      <c r="F12" s="92"/>
      <c r="G12" s="92"/>
      <c r="H12" s="92"/>
      <c r="I12" s="92"/>
      <c r="J12" s="92"/>
      <c r="K12" s="111"/>
      <c r="L12" s="107"/>
      <c r="M12" s="92"/>
      <c r="N12" s="92"/>
    </row>
    <row r="13" spans="1:14" ht="33" customHeight="1" x14ac:dyDescent="0.2">
      <c r="A13" s="10" t="s">
        <v>20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27</v>
      </c>
      <c r="H13" s="10" t="s">
        <v>28</v>
      </c>
      <c r="I13" s="10" t="s">
        <v>26</v>
      </c>
      <c r="J13" s="10" t="s">
        <v>35</v>
      </c>
      <c r="K13" s="10" t="s">
        <v>29</v>
      </c>
      <c r="L13" s="10" t="s">
        <v>30</v>
      </c>
      <c r="M13" s="10" t="s">
        <v>31</v>
      </c>
      <c r="N13" s="11" t="s">
        <v>32</v>
      </c>
    </row>
    <row r="14" spans="1:14" s="15" customFormat="1" ht="35.25" customHeight="1" x14ac:dyDescent="0.25">
      <c r="A14" s="46" t="s">
        <v>70</v>
      </c>
      <c r="B14" s="52">
        <v>12894000000</v>
      </c>
      <c r="C14" s="46" t="s">
        <v>86</v>
      </c>
      <c r="D14" s="54" t="s">
        <v>91</v>
      </c>
      <c r="E14" s="57" t="s">
        <v>95</v>
      </c>
      <c r="F14" s="58">
        <v>48264</v>
      </c>
      <c r="G14" s="62">
        <v>66569862</v>
      </c>
      <c r="H14" s="64">
        <v>0</v>
      </c>
      <c r="I14" s="65">
        <v>7596562</v>
      </c>
      <c r="J14" s="13">
        <f>+K14+L14</f>
        <v>1361819</v>
      </c>
      <c r="K14" s="12">
        <v>1361819</v>
      </c>
      <c r="L14" s="14"/>
      <c r="M14" s="13">
        <f>+J14+I14</f>
        <v>8958381</v>
      </c>
      <c r="N14" s="62">
        <v>56313638</v>
      </c>
    </row>
    <row r="15" spans="1:14" s="15" customFormat="1" ht="26.25" customHeight="1" x14ac:dyDescent="0.25">
      <c r="A15" s="46" t="s">
        <v>71</v>
      </c>
      <c r="B15" s="53">
        <v>105000000</v>
      </c>
      <c r="C15" s="46" t="s">
        <v>87</v>
      </c>
      <c r="D15" s="54" t="s">
        <v>92</v>
      </c>
      <c r="E15" s="57" t="s">
        <v>95</v>
      </c>
      <c r="F15" s="58">
        <v>49665</v>
      </c>
      <c r="G15" s="53">
        <v>127794254</v>
      </c>
      <c r="H15" s="63">
        <v>0</v>
      </c>
      <c r="I15" s="66">
        <v>11341465</v>
      </c>
      <c r="J15" s="13">
        <f>+K15+L15</f>
        <v>5048246</v>
      </c>
      <c r="K15" s="16">
        <v>5048246</v>
      </c>
      <c r="L15" s="17"/>
      <c r="M15" s="13">
        <f t="shared" ref="M15:M29" si="0">+J15+I15</f>
        <v>16389711</v>
      </c>
      <c r="N15" s="55">
        <f t="shared" ref="N15:N21" si="1">+G15-I15</f>
        <v>116452789</v>
      </c>
    </row>
    <row r="16" spans="1:14" s="15" customFormat="1" ht="39" customHeight="1" x14ac:dyDescent="0.25">
      <c r="A16" s="46" t="s">
        <v>72</v>
      </c>
      <c r="B16" s="53">
        <v>56000000</v>
      </c>
      <c r="C16" s="46" t="s">
        <v>87</v>
      </c>
      <c r="D16" s="54" t="s">
        <v>92</v>
      </c>
      <c r="E16" s="57" t="s">
        <v>95</v>
      </c>
      <c r="F16" s="59">
        <v>52397</v>
      </c>
      <c r="G16" s="53">
        <v>109526480</v>
      </c>
      <c r="H16" s="63">
        <v>0</v>
      </c>
      <c r="I16" s="55">
        <v>0</v>
      </c>
      <c r="J16" s="13">
        <f t="shared" ref="J16:J29" si="2">+K16+L16</f>
        <v>1789036.82</v>
      </c>
      <c r="K16" s="16">
        <v>1789036.82</v>
      </c>
      <c r="L16" s="17"/>
      <c r="M16" s="13">
        <f t="shared" si="0"/>
        <v>1789036.82</v>
      </c>
      <c r="N16" s="55">
        <f t="shared" si="1"/>
        <v>109526480</v>
      </c>
    </row>
    <row r="17" spans="1:14" s="15" customFormat="1" ht="41.25" customHeight="1" x14ac:dyDescent="0.25">
      <c r="A17" s="46" t="s">
        <v>73</v>
      </c>
      <c r="B17" s="54">
        <v>35803981</v>
      </c>
      <c r="C17" s="46" t="s">
        <v>87</v>
      </c>
      <c r="D17" s="54" t="s">
        <v>92</v>
      </c>
      <c r="E17" s="57" t="s">
        <v>95</v>
      </c>
      <c r="F17" s="58">
        <v>49192</v>
      </c>
      <c r="G17" s="53">
        <v>39502128</v>
      </c>
      <c r="H17" s="63">
        <v>0</v>
      </c>
      <c r="I17" s="67">
        <v>3591103</v>
      </c>
      <c r="J17" s="13">
        <f t="shared" si="2"/>
        <v>1286600</v>
      </c>
      <c r="K17" s="16">
        <v>1286600</v>
      </c>
      <c r="L17" s="17"/>
      <c r="M17" s="13">
        <f>+J17+I17</f>
        <v>4877703</v>
      </c>
      <c r="N17" s="55">
        <f>+G17-I17</f>
        <v>35911025</v>
      </c>
    </row>
    <row r="18" spans="1:14" s="15" customFormat="1" ht="42.75" customHeight="1" x14ac:dyDescent="0.25">
      <c r="A18" s="46" t="s">
        <v>74</v>
      </c>
      <c r="B18" s="53">
        <v>50000000</v>
      </c>
      <c r="C18" s="46" t="s">
        <v>87</v>
      </c>
      <c r="D18" s="54" t="s">
        <v>92</v>
      </c>
      <c r="E18" s="57" t="s">
        <v>95</v>
      </c>
      <c r="F18" s="58">
        <v>52047</v>
      </c>
      <c r="G18" s="53">
        <v>74821868</v>
      </c>
      <c r="H18" s="63">
        <v>0</v>
      </c>
      <c r="I18" s="66">
        <v>4548442</v>
      </c>
      <c r="J18" s="13">
        <f t="shared" si="2"/>
        <v>1421000</v>
      </c>
      <c r="K18" s="16">
        <v>1421000</v>
      </c>
      <c r="L18" s="17"/>
      <c r="M18" s="13">
        <f t="shared" si="0"/>
        <v>5969442</v>
      </c>
      <c r="N18" s="55">
        <f t="shared" si="1"/>
        <v>70273426</v>
      </c>
    </row>
    <row r="19" spans="1:14" s="15" customFormat="1" ht="39" customHeight="1" x14ac:dyDescent="0.25">
      <c r="A19" s="46" t="s">
        <v>75</v>
      </c>
      <c r="B19" s="53">
        <v>15000000</v>
      </c>
      <c r="C19" s="46" t="s">
        <v>87</v>
      </c>
      <c r="D19" s="54" t="s">
        <v>92</v>
      </c>
      <c r="E19" s="57" t="s">
        <v>95</v>
      </c>
      <c r="F19" s="58">
        <v>50861</v>
      </c>
      <c r="G19" s="53">
        <v>20803707</v>
      </c>
      <c r="H19" s="63">
        <v>0</v>
      </c>
      <c r="I19" s="67">
        <v>1386192</v>
      </c>
      <c r="J19" s="13">
        <f t="shared" si="2"/>
        <v>648022</v>
      </c>
      <c r="K19" s="16">
        <v>648022</v>
      </c>
      <c r="L19" s="17"/>
      <c r="M19" s="13">
        <f t="shared" si="0"/>
        <v>2034214</v>
      </c>
      <c r="N19" s="55">
        <f t="shared" si="1"/>
        <v>19417515</v>
      </c>
    </row>
    <row r="20" spans="1:14" s="15" customFormat="1" ht="33" customHeight="1" x14ac:dyDescent="0.25">
      <c r="A20" s="46" t="s">
        <v>76</v>
      </c>
      <c r="B20" s="53">
        <v>18000000</v>
      </c>
      <c r="C20" s="46" t="s">
        <v>87</v>
      </c>
      <c r="D20" s="54" t="s">
        <v>92</v>
      </c>
      <c r="E20" s="57" t="s">
        <v>95</v>
      </c>
      <c r="F20" s="58">
        <v>52086</v>
      </c>
      <c r="G20" s="53">
        <v>28183013</v>
      </c>
      <c r="H20" s="63">
        <v>0</v>
      </c>
      <c r="I20" s="67">
        <v>1659098</v>
      </c>
      <c r="J20" s="13">
        <f t="shared" si="2"/>
        <v>592293</v>
      </c>
      <c r="K20" s="16">
        <v>592293</v>
      </c>
      <c r="L20" s="17"/>
      <c r="M20" s="13">
        <f t="shared" si="0"/>
        <v>2251391</v>
      </c>
      <c r="N20" s="55">
        <f t="shared" si="1"/>
        <v>26523915</v>
      </c>
    </row>
    <row r="21" spans="1:14" s="15" customFormat="1" ht="41.25" customHeight="1" x14ac:dyDescent="0.25">
      <c r="A21" s="47" t="s">
        <v>77</v>
      </c>
      <c r="B21" s="53">
        <v>40000000</v>
      </c>
      <c r="C21" s="46" t="s">
        <v>87</v>
      </c>
      <c r="D21" s="54" t="s">
        <v>92</v>
      </c>
      <c r="E21" s="57" t="s">
        <v>95</v>
      </c>
      <c r="F21" s="58">
        <v>49188</v>
      </c>
      <c r="G21" s="53">
        <v>49784764</v>
      </c>
      <c r="H21" s="63">
        <v>0</v>
      </c>
      <c r="I21" s="67">
        <v>4741406</v>
      </c>
      <c r="J21" s="13">
        <f t="shared" si="2"/>
        <v>473540</v>
      </c>
      <c r="K21" s="16">
        <v>473540</v>
      </c>
      <c r="L21" s="17"/>
      <c r="M21" s="13">
        <f t="shared" si="0"/>
        <v>5214946</v>
      </c>
      <c r="N21" s="55">
        <f t="shared" si="1"/>
        <v>45043358</v>
      </c>
    </row>
    <row r="22" spans="1:14" s="15" customFormat="1" ht="28.5" customHeight="1" x14ac:dyDescent="0.25">
      <c r="A22" s="48" t="s">
        <v>78</v>
      </c>
      <c r="B22" s="55">
        <v>22000000</v>
      </c>
      <c r="C22" s="46" t="s">
        <v>87</v>
      </c>
      <c r="D22" s="54" t="s">
        <v>92</v>
      </c>
      <c r="E22" s="57" t="s">
        <v>95</v>
      </c>
      <c r="F22" s="55">
        <v>52873</v>
      </c>
      <c r="G22" s="63">
        <v>43028260</v>
      </c>
      <c r="H22" s="63">
        <v>0</v>
      </c>
      <c r="I22" s="55">
        <v>0</v>
      </c>
      <c r="J22" s="13">
        <f t="shared" si="2"/>
        <v>449450</v>
      </c>
      <c r="K22" s="16">
        <v>449450</v>
      </c>
      <c r="L22" s="17"/>
      <c r="M22" s="13">
        <f t="shared" si="0"/>
        <v>449450</v>
      </c>
      <c r="N22" s="55">
        <f>+G22+H22-I22</f>
        <v>43028260</v>
      </c>
    </row>
    <row r="23" spans="1:14" s="15" customFormat="1" ht="33" customHeight="1" x14ac:dyDescent="0.25">
      <c r="A23" s="49" t="s">
        <v>79</v>
      </c>
      <c r="B23" s="52">
        <v>105452</v>
      </c>
      <c r="C23" s="57" t="s">
        <v>88</v>
      </c>
      <c r="D23" s="54" t="s">
        <v>93</v>
      </c>
      <c r="E23" s="57" t="s">
        <v>95</v>
      </c>
      <c r="F23" s="60">
        <v>46290</v>
      </c>
      <c r="G23" s="55">
        <v>48351</v>
      </c>
      <c r="H23" s="63"/>
      <c r="I23" s="55">
        <v>17007</v>
      </c>
      <c r="J23" s="13">
        <f t="shared" si="2"/>
        <v>1531</v>
      </c>
      <c r="K23" s="16">
        <v>1531</v>
      </c>
      <c r="L23" s="17"/>
      <c r="M23" s="13">
        <f t="shared" si="0"/>
        <v>18538</v>
      </c>
      <c r="N23" s="55">
        <f>+G23-I23</f>
        <v>31344</v>
      </c>
    </row>
    <row r="24" spans="1:14" s="15" customFormat="1" ht="21.75" customHeight="1" x14ac:dyDescent="0.25">
      <c r="A24" s="49" t="s">
        <v>80</v>
      </c>
      <c r="B24" s="52">
        <v>130800</v>
      </c>
      <c r="C24" s="57" t="s">
        <v>89</v>
      </c>
      <c r="D24" s="54" t="s">
        <v>93</v>
      </c>
      <c r="E24" s="57" t="s">
        <v>95</v>
      </c>
      <c r="F24" s="60">
        <v>46387</v>
      </c>
      <c r="G24" s="55">
        <v>49261</v>
      </c>
      <c r="H24" s="63"/>
      <c r="I24" s="55">
        <v>17537</v>
      </c>
      <c r="J24" s="13">
        <f t="shared" si="2"/>
        <v>1002</v>
      </c>
      <c r="K24" s="16">
        <v>1002</v>
      </c>
      <c r="L24" s="17"/>
      <c r="M24" s="13">
        <f t="shared" si="0"/>
        <v>18539</v>
      </c>
      <c r="N24" s="55">
        <f>+G24-I24</f>
        <v>31724</v>
      </c>
    </row>
    <row r="25" spans="1:14" s="15" customFormat="1" ht="57" customHeight="1" x14ac:dyDescent="0.25">
      <c r="A25" s="49" t="s">
        <v>81</v>
      </c>
      <c r="B25" s="52">
        <v>60000000</v>
      </c>
      <c r="C25" s="46" t="s">
        <v>87</v>
      </c>
      <c r="D25" s="54" t="s">
        <v>92</v>
      </c>
      <c r="E25" s="57" t="s">
        <v>95</v>
      </c>
      <c r="F25" s="61">
        <v>53949</v>
      </c>
      <c r="G25" s="62">
        <v>74321540</v>
      </c>
      <c r="H25" s="62">
        <v>43028260</v>
      </c>
      <c r="I25" s="62">
        <v>0</v>
      </c>
      <c r="J25" s="13">
        <f t="shared" si="2"/>
        <v>3166978</v>
      </c>
      <c r="K25" s="16">
        <v>3166978</v>
      </c>
      <c r="L25" s="17"/>
      <c r="M25" s="13">
        <f t="shared" si="0"/>
        <v>3166978</v>
      </c>
      <c r="N25" s="69">
        <f>+G25+H25</f>
        <v>117349800</v>
      </c>
    </row>
    <row r="26" spans="1:14" s="15" customFormat="1" ht="64.5" customHeight="1" x14ac:dyDescent="0.25">
      <c r="A26" s="49" t="s">
        <v>82</v>
      </c>
      <c r="B26" s="56">
        <v>50000000</v>
      </c>
      <c r="C26" s="46" t="s">
        <v>87</v>
      </c>
      <c r="D26" s="54" t="s">
        <v>92</v>
      </c>
      <c r="E26" s="57" t="s">
        <v>95</v>
      </c>
      <c r="F26" s="60">
        <v>54387</v>
      </c>
      <c r="G26" s="62">
        <v>19558300</v>
      </c>
      <c r="H26" s="62">
        <v>39116600</v>
      </c>
      <c r="I26" s="62">
        <v>0</v>
      </c>
      <c r="J26" s="13">
        <f t="shared" si="2"/>
        <v>1391182</v>
      </c>
      <c r="K26" s="16">
        <v>1391182</v>
      </c>
      <c r="L26" s="17"/>
      <c r="M26" s="13">
        <f t="shared" si="0"/>
        <v>1391182</v>
      </c>
      <c r="N26" s="55">
        <f>+G26+H26-I26</f>
        <v>58674900</v>
      </c>
    </row>
    <row r="27" spans="1:14" s="15" customFormat="1" ht="51" customHeight="1" x14ac:dyDescent="0.25">
      <c r="A27" s="48" t="s">
        <v>83</v>
      </c>
      <c r="B27" s="56">
        <v>195500000</v>
      </c>
      <c r="C27" s="46" t="s">
        <v>87</v>
      </c>
      <c r="D27" s="54" t="s">
        <v>92</v>
      </c>
      <c r="E27" s="57" t="s">
        <v>95</v>
      </c>
      <c r="F27" s="60">
        <v>54422</v>
      </c>
      <c r="G27" s="62">
        <v>0</v>
      </c>
      <c r="H27" s="62">
        <v>58674900</v>
      </c>
      <c r="I27" s="62">
        <v>0</v>
      </c>
      <c r="J27" s="13">
        <f t="shared" si="2"/>
        <v>0</v>
      </c>
      <c r="K27" s="16">
        <v>0</v>
      </c>
      <c r="L27" s="17"/>
      <c r="M27" s="13">
        <f t="shared" si="0"/>
        <v>0</v>
      </c>
      <c r="N27" s="55">
        <f>+G27+H27-I27</f>
        <v>58674900</v>
      </c>
    </row>
    <row r="28" spans="1:14" s="15" customFormat="1" ht="36.75" customHeight="1" x14ac:dyDescent="0.25">
      <c r="A28" s="50" t="s">
        <v>84</v>
      </c>
      <c r="B28" s="52">
        <v>825000</v>
      </c>
      <c r="C28" s="46" t="s">
        <v>89</v>
      </c>
      <c r="D28" s="54" t="s">
        <v>94</v>
      </c>
      <c r="E28" s="57" t="s">
        <v>95</v>
      </c>
      <c r="F28" s="60"/>
      <c r="G28" s="62">
        <v>816406</v>
      </c>
      <c r="H28" s="62"/>
      <c r="I28" s="68">
        <v>103128</v>
      </c>
      <c r="J28" s="13">
        <f t="shared" si="2"/>
        <v>3175</v>
      </c>
      <c r="K28" s="16">
        <v>2651</v>
      </c>
      <c r="L28" s="62">
        <v>524</v>
      </c>
      <c r="M28" s="13">
        <f t="shared" si="0"/>
        <v>106303</v>
      </c>
      <c r="N28" s="55">
        <f>+G28-I28</f>
        <v>713278</v>
      </c>
    </row>
    <row r="29" spans="1:14" s="15" customFormat="1" ht="47.25" customHeight="1" x14ac:dyDescent="0.25">
      <c r="A29" s="51" t="s">
        <v>85</v>
      </c>
      <c r="B29" s="52">
        <v>25091698</v>
      </c>
      <c r="C29" s="46" t="s">
        <v>90</v>
      </c>
      <c r="D29" s="54" t="s">
        <v>94</v>
      </c>
      <c r="E29" s="57" t="s">
        <v>95</v>
      </c>
      <c r="F29" s="60">
        <v>45657</v>
      </c>
      <c r="G29" s="62">
        <v>25091698</v>
      </c>
      <c r="H29" s="62"/>
      <c r="I29" s="68">
        <v>25091698</v>
      </c>
      <c r="J29" s="13">
        <f t="shared" si="2"/>
        <v>0</v>
      </c>
      <c r="K29" s="16"/>
      <c r="L29" s="17"/>
      <c r="M29" s="13">
        <f t="shared" si="0"/>
        <v>25091698</v>
      </c>
      <c r="N29" s="54">
        <f>+G29-I29</f>
        <v>0</v>
      </c>
    </row>
    <row r="30" spans="1:14" s="15" customFormat="1" ht="21" customHeight="1" x14ac:dyDescent="0.25">
      <c r="A30" s="99" t="s">
        <v>2</v>
      </c>
      <c r="B30" s="100"/>
      <c r="C30" s="100"/>
      <c r="D30" s="100"/>
      <c r="E30" s="100"/>
      <c r="F30" s="101"/>
      <c r="G30" s="18">
        <f>SUM(G14:G29)</f>
        <v>679899892</v>
      </c>
      <c r="H30" s="18">
        <f t="shared" ref="H30:N30" si="3">SUM(H14:H28)</f>
        <v>140819760</v>
      </c>
      <c r="I30" s="18">
        <f>SUM(I14:I29)</f>
        <v>60093638</v>
      </c>
      <c r="J30" s="18">
        <f t="shared" si="3"/>
        <v>17633874.82</v>
      </c>
      <c r="K30" s="18">
        <f t="shared" si="3"/>
        <v>17633350.82</v>
      </c>
      <c r="L30" s="18">
        <f t="shared" si="3"/>
        <v>524</v>
      </c>
      <c r="M30" s="18">
        <f>SUM(M14:M29)</f>
        <v>77727512.819999993</v>
      </c>
      <c r="N30" s="18">
        <f t="shared" si="3"/>
        <v>757966352</v>
      </c>
    </row>
    <row r="31" spans="1:14" s="15" customFormat="1" ht="15.7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18.75" customHeight="1" x14ac:dyDescent="0.2">
      <c r="A32" s="21" t="s">
        <v>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5" ht="29.25" customHeight="1" x14ac:dyDescent="0.2">
      <c r="A33" s="108" t="s">
        <v>46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97"/>
      <c r="M33" s="97"/>
      <c r="N33" s="97"/>
      <c r="O33" s="96"/>
    </row>
    <row r="34" spans="1:15" ht="30" customHeight="1" x14ac:dyDescent="0.2">
      <c r="A34" s="95" t="s">
        <v>67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6"/>
      <c r="M34" s="96"/>
      <c r="N34" s="96"/>
    </row>
    <row r="35" spans="1:15" s="15" customFormat="1" ht="13.5" customHeight="1" x14ac:dyDescent="0.2">
      <c r="A35" s="93" t="s">
        <v>56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1:15" s="15" customFormat="1" ht="24.75" customHeight="1" x14ac:dyDescent="0.2">
      <c r="A36" s="93" t="s">
        <v>57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109"/>
      <c r="M36" s="109"/>
      <c r="N36" s="109"/>
      <c r="O36" s="109"/>
    </row>
    <row r="37" spans="1:15" s="15" customFormat="1" x14ac:dyDescent="0.2">
      <c r="A37" s="81" t="s">
        <v>58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6"/>
    </row>
    <row r="38" spans="1:15" s="15" customFormat="1" ht="15.7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3"/>
      <c r="K38" s="23"/>
      <c r="L38" s="24"/>
      <c r="M38" s="24"/>
      <c r="N38" s="24"/>
    </row>
    <row r="39" spans="1:15" s="15" customFormat="1" ht="19.5" customHeight="1" x14ac:dyDescent="0.25">
      <c r="A39" s="6" t="s">
        <v>4</v>
      </c>
      <c r="B39" s="19"/>
      <c r="C39" s="19"/>
      <c r="D39" s="19"/>
      <c r="E39" s="19"/>
      <c r="F39" s="19"/>
      <c r="G39" s="19"/>
      <c r="H39" s="1"/>
      <c r="I39" s="1"/>
      <c r="J39" s="20"/>
      <c r="K39" s="20"/>
    </row>
    <row r="40" spans="1:15" s="15" customFormat="1" ht="5.25" customHeight="1" x14ac:dyDescent="0.2">
      <c r="A40" s="7"/>
      <c r="B40" s="19"/>
      <c r="C40" s="19"/>
      <c r="D40" s="19"/>
      <c r="E40" s="19"/>
      <c r="F40" s="19"/>
      <c r="G40" s="19"/>
      <c r="H40" s="1"/>
      <c r="I40" s="1"/>
      <c r="J40" s="20"/>
      <c r="K40" s="20"/>
    </row>
    <row r="41" spans="1:15" s="15" customFormat="1" ht="117.75" customHeight="1" x14ac:dyDescent="0.2">
      <c r="A41" s="25" t="s">
        <v>16</v>
      </c>
      <c r="B41" s="25" t="s">
        <v>36</v>
      </c>
      <c r="C41" s="25" t="s">
        <v>19</v>
      </c>
      <c r="D41" s="25" t="s">
        <v>17</v>
      </c>
      <c r="E41" s="25" t="s">
        <v>33</v>
      </c>
      <c r="F41" s="25" t="s">
        <v>59</v>
      </c>
      <c r="G41" s="25" t="s">
        <v>60</v>
      </c>
      <c r="H41" s="1"/>
      <c r="I41" s="1"/>
      <c r="J41" s="26"/>
      <c r="K41" s="26"/>
    </row>
    <row r="42" spans="1:15" s="15" customFormat="1" x14ac:dyDescent="0.2">
      <c r="A42" s="27" t="s">
        <v>20</v>
      </c>
      <c r="B42" s="27" t="s">
        <v>21</v>
      </c>
      <c r="C42" s="27" t="s">
        <v>22</v>
      </c>
      <c r="D42" s="27" t="s">
        <v>23</v>
      </c>
      <c r="E42" s="27" t="s">
        <v>24</v>
      </c>
      <c r="F42" s="27" t="s">
        <v>25</v>
      </c>
      <c r="G42" s="27" t="s">
        <v>27</v>
      </c>
      <c r="H42" s="1"/>
      <c r="I42" s="1"/>
      <c r="J42" s="26"/>
      <c r="K42" s="26"/>
    </row>
    <row r="43" spans="1:15" s="15" customFormat="1" ht="44.25" customHeight="1" x14ac:dyDescent="0.25">
      <c r="A43" s="47" t="s">
        <v>109</v>
      </c>
      <c r="B43" s="62">
        <v>7187675</v>
      </c>
      <c r="C43" s="70">
        <v>43409</v>
      </c>
      <c r="D43" s="71" t="s">
        <v>96</v>
      </c>
      <c r="E43" s="71" t="s">
        <v>97</v>
      </c>
      <c r="F43" s="28"/>
      <c r="G43" s="28"/>
      <c r="H43" s="1"/>
      <c r="I43" s="1"/>
      <c r="J43" s="20"/>
      <c r="K43" s="20"/>
    </row>
    <row r="44" spans="1:15" s="15" customFormat="1" ht="24" customHeight="1" x14ac:dyDescent="0.25">
      <c r="A44" s="28"/>
      <c r="B44" s="12"/>
      <c r="C44" s="29"/>
      <c r="D44" s="28"/>
      <c r="E44" s="28"/>
      <c r="F44" s="28"/>
      <c r="G44" s="28"/>
      <c r="H44" s="1"/>
      <c r="I44" s="1"/>
      <c r="J44" s="20"/>
      <c r="K44" s="20"/>
    </row>
    <row r="45" spans="1:15" s="26" customFormat="1" ht="24" customHeight="1" x14ac:dyDescent="0.25">
      <c r="A45" s="28" t="s">
        <v>14</v>
      </c>
      <c r="B45" s="12"/>
      <c r="C45" s="28"/>
      <c r="D45" s="28"/>
      <c r="E45" s="28"/>
      <c r="F45" s="28"/>
      <c r="G45" s="28"/>
      <c r="H45" s="1"/>
      <c r="I45" s="1"/>
      <c r="J45" s="20"/>
      <c r="K45" s="20"/>
    </row>
    <row r="46" spans="1:15" s="26" customFormat="1" ht="24" customHeight="1" x14ac:dyDescent="0.25">
      <c r="A46" s="28" t="s">
        <v>15</v>
      </c>
      <c r="B46" s="12"/>
      <c r="C46" s="28"/>
      <c r="D46" s="28"/>
      <c r="E46" s="28"/>
      <c r="F46" s="28"/>
      <c r="G46" s="28"/>
      <c r="H46" s="1"/>
      <c r="I46" s="1"/>
      <c r="J46" s="20"/>
      <c r="K46" s="20"/>
    </row>
    <row r="47" spans="1:15" s="26" customFormat="1" ht="20.25" customHeight="1" x14ac:dyDescent="0.2">
      <c r="A47" s="30"/>
      <c r="B47" s="31"/>
      <c r="C47" s="31"/>
      <c r="D47" s="31"/>
      <c r="E47" s="32" t="s">
        <v>2</v>
      </c>
      <c r="F47" s="33">
        <f>SUM(F43:F46)</f>
        <v>0</v>
      </c>
      <c r="G47" s="33">
        <f>SUM(G43:G46)</f>
        <v>0</v>
      </c>
      <c r="H47" s="1"/>
      <c r="I47" s="1"/>
      <c r="J47" s="20"/>
      <c r="K47" s="20"/>
    </row>
    <row r="48" spans="1:15" s="26" customFormat="1" ht="15.75" x14ac:dyDescent="0.2">
      <c r="H48" s="20"/>
      <c r="I48" s="20"/>
      <c r="J48" s="20"/>
      <c r="K48" s="20"/>
    </row>
    <row r="49" spans="1:14" s="26" customFormat="1" ht="15.75" x14ac:dyDescent="0.2">
      <c r="A49" s="21" t="s">
        <v>37</v>
      </c>
      <c r="H49" s="20"/>
      <c r="I49" s="20"/>
      <c r="J49" s="20"/>
      <c r="K49" s="20"/>
    </row>
    <row r="50" spans="1:14" s="26" customFormat="1" ht="15" x14ac:dyDescent="0.25">
      <c r="A50" s="81" t="s">
        <v>61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 s="26" customFormat="1" ht="13.5" customHeight="1" x14ac:dyDescent="0.2">
      <c r="A51" s="19"/>
      <c r="B51" s="19"/>
      <c r="C51" s="19"/>
      <c r="D51" s="19"/>
      <c r="E51" s="19"/>
      <c r="F51" s="19"/>
      <c r="G51" s="19"/>
      <c r="H51" s="20"/>
      <c r="I51" s="20"/>
      <c r="J51" s="20"/>
      <c r="K51" s="20"/>
    </row>
    <row r="52" spans="1:14" s="26" customFormat="1" ht="15.75" x14ac:dyDescent="0.25">
      <c r="A52" s="6" t="s">
        <v>43</v>
      </c>
      <c r="B52" s="19"/>
      <c r="C52" s="19"/>
      <c r="D52" s="19"/>
      <c r="E52" s="19"/>
      <c r="F52" s="19"/>
      <c r="G52" s="19"/>
      <c r="H52" s="20"/>
      <c r="I52" s="20"/>
      <c r="J52" s="20"/>
      <c r="K52" s="20"/>
    </row>
    <row r="53" spans="1:14" s="26" customFormat="1" ht="11.25" customHeight="1" x14ac:dyDescent="0.2">
      <c r="A53" s="7"/>
      <c r="B53" s="19"/>
      <c r="C53" s="19"/>
      <c r="D53" s="19"/>
      <c r="E53" s="19"/>
      <c r="F53" s="19"/>
      <c r="G53" s="19"/>
      <c r="H53" s="20"/>
      <c r="I53" s="20"/>
      <c r="J53" s="20"/>
      <c r="K53" s="20"/>
    </row>
    <row r="54" spans="1:14" s="15" customFormat="1" ht="15.75" customHeight="1" x14ac:dyDescent="0.2">
      <c r="A54" s="87" t="s">
        <v>41</v>
      </c>
      <c r="B54" s="87" t="s">
        <v>39</v>
      </c>
      <c r="C54" s="90" t="s">
        <v>5</v>
      </c>
      <c r="D54" s="90" t="s">
        <v>45</v>
      </c>
      <c r="E54" s="90" t="s">
        <v>8</v>
      </c>
      <c r="F54" s="90" t="s">
        <v>38</v>
      </c>
      <c r="G54" s="90" t="s">
        <v>62</v>
      </c>
      <c r="H54" s="90" t="s">
        <v>51</v>
      </c>
      <c r="I54" s="90" t="s">
        <v>52</v>
      </c>
      <c r="J54" s="90" t="s">
        <v>63</v>
      </c>
      <c r="K54" s="90" t="s">
        <v>64</v>
      </c>
    </row>
    <row r="55" spans="1:14" s="15" customFormat="1" ht="12.75" customHeight="1" x14ac:dyDescent="0.2">
      <c r="A55" s="88"/>
      <c r="B55" s="88"/>
      <c r="C55" s="91"/>
      <c r="D55" s="91"/>
      <c r="E55" s="91"/>
      <c r="F55" s="91"/>
      <c r="G55" s="91"/>
      <c r="H55" s="91"/>
      <c r="I55" s="91"/>
      <c r="J55" s="91"/>
      <c r="K55" s="91"/>
    </row>
    <row r="56" spans="1:14" s="15" customFormat="1" ht="69.75" customHeight="1" x14ac:dyDescent="0.2">
      <c r="A56" s="89"/>
      <c r="B56" s="89"/>
      <c r="C56" s="92"/>
      <c r="D56" s="92"/>
      <c r="E56" s="92"/>
      <c r="F56" s="92"/>
      <c r="G56" s="92"/>
      <c r="H56" s="92"/>
      <c r="I56" s="92"/>
      <c r="J56" s="92"/>
      <c r="K56" s="92"/>
    </row>
    <row r="57" spans="1:14" s="15" customFormat="1" ht="15.75" x14ac:dyDescent="0.2">
      <c r="A57" s="10" t="s">
        <v>20</v>
      </c>
      <c r="B57" s="10" t="s">
        <v>21</v>
      </c>
      <c r="C57" s="10" t="s">
        <v>22</v>
      </c>
      <c r="D57" s="10" t="s">
        <v>23</v>
      </c>
      <c r="E57" s="10" t="s">
        <v>25</v>
      </c>
      <c r="F57" s="10" t="s">
        <v>27</v>
      </c>
      <c r="G57" s="10" t="s">
        <v>28</v>
      </c>
      <c r="H57" s="10" t="s">
        <v>26</v>
      </c>
      <c r="I57" s="10" t="s">
        <v>34</v>
      </c>
      <c r="J57" s="34" t="s">
        <v>29</v>
      </c>
      <c r="K57" s="35" t="s">
        <v>30</v>
      </c>
    </row>
    <row r="58" spans="1:14" s="15" customFormat="1" ht="32.25" customHeight="1" x14ac:dyDescent="0.2">
      <c r="A58" s="72" t="s">
        <v>98</v>
      </c>
      <c r="B58" s="72" t="s">
        <v>103</v>
      </c>
      <c r="C58" s="75">
        <v>552292.04</v>
      </c>
      <c r="D58" s="76" t="s">
        <v>107</v>
      </c>
      <c r="E58" s="77" t="s">
        <v>94</v>
      </c>
      <c r="F58" s="78">
        <v>45833</v>
      </c>
      <c r="G58" s="79">
        <v>87204</v>
      </c>
      <c r="H58" s="55">
        <v>0</v>
      </c>
      <c r="I58" s="69">
        <v>58136</v>
      </c>
      <c r="J58" s="55">
        <v>2275</v>
      </c>
      <c r="K58" s="80">
        <f t="shared" ref="K58:K62" si="4">+G58-I58</f>
        <v>29068</v>
      </c>
    </row>
    <row r="59" spans="1:14" s="15" customFormat="1" ht="28.5" customHeight="1" x14ac:dyDescent="0.2">
      <c r="A59" s="73" t="s">
        <v>99</v>
      </c>
      <c r="B59" s="73" t="s">
        <v>104</v>
      </c>
      <c r="C59" s="75">
        <v>462498.06</v>
      </c>
      <c r="D59" s="76" t="s">
        <v>107</v>
      </c>
      <c r="E59" s="77" t="s">
        <v>94</v>
      </c>
      <c r="F59" s="78">
        <v>45769</v>
      </c>
      <c r="G59" s="79">
        <v>62498</v>
      </c>
      <c r="H59" s="55">
        <v>0</v>
      </c>
      <c r="I59" s="69">
        <v>50000</v>
      </c>
      <c r="J59" s="55">
        <v>1853</v>
      </c>
      <c r="K59" s="80">
        <f t="shared" si="4"/>
        <v>12498</v>
      </c>
    </row>
    <row r="60" spans="1:14" s="15" customFormat="1" ht="36" customHeight="1" x14ac:dyDescent="0.2">
      <c r="A60" s="74" t="s">
        <v>101</v>
      </c>
      <c r="B60" s="72" t="s">
        <v>105</v>
      </c>
      <c r="C60" s="57">
        <v>425767.52</v>
      </c>
      <c r="D60" s="76" t="s">
        <v>107</v>
      </c>
      <c r="E60" s="77" t="s">
        <v>94</v>
      </c>
      <c r="F60" s="78">
        <v>45738</v>
      </c>
      <c r="G60" s="79">
        <v>57536</v>
      </c>
      <c r="H60" s="55">
        <v>0</v>
      </c>
      <c r="I60" s="69">
        <v>46180</v>
      </c>
      <c r="J60" s="55">
        <v>1337</v>
      </c>
      <c r="K60" s="80">
        <f t="shared" si="4"/>
        <v>11356</v>
      </c>
    </row>
    <row r="61" spans="1:14" s="15" customFormat="1" ht="27.75" customHeight="1" x14ac:dyDescent="0.2">
      <c r="A61" s="74" t="s">
        <v>102</v>
      </c>
      <c r="B61" s="72" t="s">
        <v>106</v>
      </c>
      <c r="C61" s="57">
        <v>499845</v>
      </c>
      <c r="D61" s="76" t="s">
        <v>108</v>
      </c>
      <c r="E61" s="77" t="s">
        <v>94</v>
      </c>
      <c r="F61" s="78">
        <v>46265</v>
      </c>
      <c r="G61" s="79">
        <v>153799</v>
      </c>
      <c r="H61" s="55">
        <v>0</v>
      </c>
      <c r="I61" s="69">
        <v>57674</v>
      </c>
      <c r="J61" s="55">
        <v>5228</v>
      </c>
      <c r="K61" s="80">
        <f t="shared" si="4"/>
        <v>96125</v>
      </c>
    </row>
    <row r="62" spans="1:14" s="15" customFormat="1" ht="32.25" customHeight="1" x14ac:dyDescent="0.2">
      <c r="A62" s="72" t="s">
        <v>100</v>
      </c>
      <c r="B62" s="74" t="s">
        <v>104</v>
      </c>
      <c r="C62" s="57">
        <v>400000</v>
      </c>
      <c r="D62" s="76" t="s">
        <v>108</v>
      </c>
      <c r="E62" s="77" t="s">
        <v>94</v>
      </c>
      <c r="F62" s="78">
        <v>46995</v>
      </c>
      <c r="G62" s="79">
        <v>400000</v>
      </c>
      <c r="H62" s="55">
        <v>0</v>
      </c>
      <c r="I62" s="69">
        <v>0</v>
      </c>
      <c r="J62" s="55">
        <v>0</v>
      </c>
      <c r="K62" s="80">
        <f t="shared" si="4"/>
        <v>400000</v>
      </c>
    </row>
    <row r="63" spans="1:14" s="26" customFormat="1" ht="21.75" customHeight="1" x14ac:dyDescent="0.25">
      <c r="A63" s="30"/>
      <c r="B63" s="36"/>
      <c r="C63" s="36"/>
      <c r="D63" s="36"/>
      <c r="E63" s="37"/>
      <c r="F63" s="18"/>
      <c r="G63" s="18">
        <f>SUM(G58:G62)</f>
        <v>761037</v>
      </c>
      <c r="H63" s="18">
        <f>SUM(H58:H62)</f>
        <v>0</v>
      </c>
      <c r="I63" s="18">
        <f>SUM(I58:I62)</f>
        <v>211990</v>
      </c>
      <c r="J63" s="38">
        <f>SUM(J58:J62)</f>
        <v>10693</v>
      </c>
      <c r="K63" s="38">
        <f>SUM(K58:K62)</f>
        <v>549047</v>
      </c>
    </row>
    <row r="64" spans="1:14" s="26" customFormat="1" ht="15.75" x14ac:dyDescent="0.2">
      <c r="A64" s="19"/>
      <c r="B64" s="19"/>
      <c r="C64" s="19"/>
      <c r="D64" s="19"/>
      <c r="E64" s="19"/>
      <c r="F64" s="19"/>
      <c r="G64" s="19"/>
      <c r="H64" s="20"/>
      <c r="I64" s="20"/>
      <c r="J64" s="20"/>
      <c r="K64" s="20"/>
    </row>
    <row r="65" spans="1:13" s="26" customFormat="1" ht="15.75" x14ac:dyDescent="0.25">
      <c r="A65" s="6" t="s">
        <v>44</v>
      </c>
      <c r="B65" s="19"/>
      <c r="C65" s="19"/>
      <c r="D65" s="19"/>
      <c r="E65" s="19"/>
      <c r="F65" s="19"/>
      <c r="G65" s="19"/>
      <c r="H65" s="20"/>
      <c r="I65" s="20"/>
      <c r="J65" s="1"/>
      <c r="K65" s="1"/>
      <c r="L65" s="1"/>
    </row>
    <row r="66" spans="1:13" s="26" customFormat="1" ht="15.75" x14ac:dyDescent="0.2">
      <c r="A66" s="7"/>
      <c r="B66" s="19"/>
      <c r="C66" s="19"/>
      <c r="D66" s="19"/>
      <c r="E66" s="19"/>
      <c r="F66" s="19"/>
      <c r="G66" s="19"/>
      <c r="H66" s="20"/>
      <c r="I66" s="20"/>
      <c r="J66" s="1"/>
      <c r="K66" s="1"/>
      <c r="L66" s="1"/>
    </row>
    <row r="67" spans="1:13" s="15" customFormat="1" ht="111.75" customHeight="1" x14ac:dyDescent="0.2">
      <c r="A67" s="39" t="s">
        <v>16</v>
      </c>
      <c r="B67" s="25" t="s">
        <v>47</v>
      </c>
      <c r="C67" s="25" t="s">
        <v>18</v>
      </c>
      <c r="D67" s="25" t="s">
        <v>49</v>
      </c>
      <c r="E67" s="25" t="s">
        <v>48</v>
      </c>
      <c r="F67" s="25" t="s">
        <v>65</v>
      </c>
      <c r="G67" s="25" t="s">
        <v>66</v>
      </c>
      <c r="H67" s="26"/>
      <c r="I67" s="26"/>
      <c r="J67" s="1"/>
      <c r="K67" s="1"/>
      <c r="L67" s="1"/>
    </row>
    <row r="68" spans="1:13" s="15" customFormat="1" x14ac:dyDescent="0.2">
      <c r="A68" s="10" t="s">
        <v>20</v>
      </c>
      <c r="B68" s="10" t="s">
        <v>21</v>
      </c>
      <c r="C68" s="10" t="s">
        <v>22</v>
      </c>
      <c r="D68" s="10" t="s">
        <v>23</v>
      </c>
      <c r="E68" s="10" t="s">
        <v>24</v>
      </c>
      <c r="F68" s="10" t="s">
        <v>25</v>
      </c>
      <c r="G68" s="11" t="s">
        <v>27</v>
      </c>
      <c r="H68" s="26"/>
      <c r="I68" s="26"/>
      <c r="J68" s="1"/>
      <c r="K68" s="1"/>
      <c r="L68" s="1"/>
    </row>
    <row r="69" spans="1:13" s="15" customFormat="1" ht="20.25" customHeight="1" x14ac:dyDescent="0.2">
      <c r="A69" s="40" t="s">
        <v>13</v>
      </c>
      <c r="B69" s="41"/>
      <c r="C69" s="40"/>
      <c r="D69" s="40"/>
      <c r="E69" s="40"/>
      <c r="F69" s="40"/>
      <c r="G69" s="40"/>
      <c r="H69" s="20"/>
      <c r="I69" s="20"/>
      <c r="J69" s="1"/>
      <c r="K69" s="1"/>
      <c r="L69" s="1"/>
    </row>
    <row r="70" spans="1:13" ht="20.25" customHeight="1" x14ac:dyDescent="0.2">
      <c r="A70" s="40" t="s">
        <v>14</v>
      </c>
      <c r="B70" s="41"/>
      <c r="C70" s="40"/>
      <c r="D70" s="40"/>
      <c r="E70" s="40"/>
      <c r="F70" s="40"/>
      <c r="G70" s="40"/>
      <c r="H70" s="20"/>
      <c r="I70" s="20"/>
    </row>
    <row r="71" spans="1:13" ht="20.25" customHeight="1" x14ac:dyDescent="0.2">
      <c r="A71" s="40" t="s">
        <v>15</v>
      </c>
      <c r="B71" s="41"/>
      <c r="C71" s="40"/>
      <c r="D71" s="40"/>
      <c r="E71" s="40"/>
      <c r="F71" s="40"/>
      <c r="G71" s="40"/>
      <c r="H71" s="20"/>
      <c r="I71" s="20"/>
    </row>
    <row r="72" spans="1:13" ht="20.25" customHeight="1" x14ac:dyDescent="0.2">
      <c r="A72" s="30"/>
      <c r="B72" s="42"/>
      <c r="C72" s="42"/>
      <c r="D72" s="42"/>
      <c r="E72" s="43"/>
      <c r="F72" s="44">
        <f>SUM(F69:F71)</f>
        <v>0</v>
      </c>
      <c r="G72" s="44">
        <f>SUM(G69:G71)</f>
        <v>0</v>
      </c>
      <c r="H72" s="20"/>
      <c r="I72" s="20"/>
    </row>
    <row r="73" spans="1:13" ht="26.25" customHeight="1" x14ac:dyDescent="0.2"/>
    <row r="74" spans="1:13" ht="16.5" customHeight="1" x14ac:dyDescent="0.2">
      <c r="A74" s="4"/>
      <c r="B74" s="4"/>
      <c r="C74" s="4"/>
      <c r="D74" s="4"/>
      <c r="E74" s="4"/>
    </row>
    <row r="75" spans="1:13" ht="15.75" x14ac:dyDescent="0.25">
      <c r="A75" s="85"/>
      <c r="B75" s="86"/>
      <c r="C75" s="86"/>
      <c r="D75" s="86"/>
      <c r="E75" s="86"/>
      <c r="J75" s="83"/>
      <c r="K75" s="82"/>
      <c r="L75" s="82"/>
      <c r="M75" s="82"/>
    </row>
    <row r="76" spans="1:13" ht="15.75" x14ac:dyDescent="0.25">
      <c r="A76" s="84"/>
      <c r="B76" s="82"/>
      <c r="C76" s="82"/>
      <c r="D76" s="82"/>
      <c r="E76" s="82"/>
      <c r="J76" s="84"/>
      <c r="K76" s="82"/>
      <c r="L76" s="82"/>
      <c r="M76" s="82"/>
    </row>
  </sheetData>
  <sheetProtection algorithmName="SHA-512" hashValue="7pzLhcT1fttIJ/2qxPkDHGfgLq8oshCKAwo2VwdNY4k/kn2KrSvRcj0bQBimbxNPmgrz07CQ7gshDo0w5Ijt3A==" saltValue="CjnPp6eHRTGo+fndbaz9WQ==" spinCount="100000" sheet="1" objects="1" scenarios="1"/>
  <mergeCells count="40">
    <mergeCell ref="J10:J12"/>
    <mergeCell ref="K11:K12"/>
    <mergeCell ref="I10:I12"/>
    <mergeCell ref="D10:D12"/>
    <mergeCell ref="E10:E12"/>
    <mergeCell ref="F10:F12"/>
    <mergeCell ref="G10:G12"/>
    <mergeCell ref="H10:H12"/>
    <mergeCell ref="A35:N35"/>
    <mergeCell ref="A34:N34"/>
    <mergeCell ref="A37:O37"/>
    <mergeCell ref="A3:N3"/>
    <mergeCell ref="A30:F30"/>
    <mergeCell ref="A7:H7"/>
    <mergeCell ref="A10:A12"/>
    <mergeCell ref="B10:B12"/>
    <mergeCell ref="C10:C12"/>
    <mergeCell ref="A5:N5"/>
    <mergeCell ref="A6:N6"/>
    <mergeCell ref="M10:M12"/>
    <mergeCell ref="N10:N12"/>
    <mergeCell ref="L11:L12"/>
    <mergeCell ref="A33:O33"/>
    <mergeCell ref="A36:O36"/>
    <mergeCell ref="A50:N50"/>
    <mergeCell ref="J75:M75"/>
    <mergeCell ref="J76:M76"/>
    <mergeCell ref="A75:E75"/>
    <mergeCell ref="A76:E76"/>
    <mergeCell ref="A54:A56"/>
    <mergeCell ref="E54:E56"/>
    <mergeCell ref="F54:F56"/>
    <mergeCell ref="I54:I56"/>
    <mergeCell ref="B54:B56"/>
    <mergeCell ref="C54:C56"/>
    <mergeCell ref="D54:D56"/>
    <mergeCell ref="K54:K56"/>
    <mergeCell ref="J54:J56"/>
    <mergeCell ref="G54:G56"/>
    <mergeCell ref="H54:H56"/>
  </mergeCells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Николета Григорова</cp:lastModifiedBy>
  <cp:lastPrinted>2025-08-14T10:16:41Z</cp:lastPrinted>
  <dcterms:created xsi:type="dcterms:W3CDTF">2016-06-20T13:38:46Z</dcterms:created>
  <dcterms:modified xsi:type="dcterms:W3CDTF">2025-08-29T10:34:47Z</dcterms:modified>
</cp:coreProperties>
</file>