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PETKOVA-PC\Share2025\Отчети\2025\м. 12.2025 г\СОС\Покана и материали\"/>
    </mc:Choice>
  </mc:AlternateContent>
  <bookViews>
    <workbookView xWindow="0" yWindow="0" windowWidth="28800" windowHeight="11400" tabRatio="359"/>
  </bookViews>
  <sheets>
    <sheet name="Приложение №17" sheetId="5" r:id="rId1"/>
  </sheets>
  <calcPr calcId="162913"/>
</workbook>
</file>

<file path=xl/calcChain.xml><?xml version="1.0" encoding="utf-8"?>
<calcChain xmlns="http://schemas.openxmlformats.org/spreadsheetml/2006/main">
  <c r="M31" i="5" l="1"/>
  <c r="N30" i="5" l="1"/>
  <c r="N29" i="5"/>
  <c r="N31" i="5"/>
  <c r="L31" i="5"/>
  <c r="K31" i="5"/>
  <c r="J31" i="5"/>
  <c r="I31" i="5"/>
  <c r="H31" i="5"/>
  <c r="G31" i="5"/>
  <c r="K64" i="5" l="1"/>
  <c r="K65" i="5"/>
  <c r="J65" i="5"/>
  <c r="I65" i="5"/>
  <c r="H65" i="5"/>
  <c r="K63" i="5" l="1"/>
  <c r="K62" i="5"/>
  <c r="K61" i="5"/>
  <c r="K60" i="5"/>
  <c r="K59" i="5"/>
  <c r="J28" i="5"/>
  <c r="J27" i="5"/>
  <c r="J26" i="5"/>
  <c r="J25" i="5"/>
  <c r="J24" i="5"/>
  <c r="J23" i="5"/>
  <c r="J22" i="5"/>
  <c r="J21" i="5"/>
  <c r="J20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M27" i="5" l="1"/>
  <c r="M26" i="5"/>
  <c r="M25" i="5"/>
  <c r="M24" i="5"/>
  <c r="M23" i="5"/>
  <c r="M22" i="5"/>
  <c r="M21" i="5"/>
  <c r="M20" i="5"/>
  <c r="G65" i="5" l="1"/>
  <c r="G74" i="5" l="1"/>
  <c r="F74" i="5"/>
  <c r="G48" i="5" l="1"/>
  <c r="F48" i="5"/>
  <c r="M28" i="5" l="1"/>
  <c r="J16" i="5"/>
  <c r="M16" i="5" s="1"/>
  <c r="J18" i="5"/>
  <c r="M18" i="5" s="1"/>
  <c r="J17" i="5"/>
  <c r="M17" i="5" s="1"/>
  <c r="J14" i="5"/>
  <c r="M14" i="5" s="1"/>
  <c r="J15" i="5"/>
  <c r="M15" i="5" s="1"/>
  <c r="J19" i="5"/>
  <c r="M19" i="5" s="1"/>
</calcChain>
</file>

<file path=xl/sharedStrings.xml><?xml version="1.0" encoding="utf-8"?>
<sst xmlns="http://schemas.openxmlformats.org/spreadsheetml/2006/main" count="195" uniqueCount="115">
  <si>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</si>
  <si>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</si>
  <si>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</si>
  <si>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</si>
  <si>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</si>
  <si>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</si>
  <si>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</si>
  <si>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</si>
  <si>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</si>
  <si>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</si>
  <si>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</si>
  <si>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</si>
  <si>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</si>
  <si>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</si>
  <si>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</si>
  <si>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</si>
  <si>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</si>
  <si>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</si>
  <si>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</si>
  <si>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Година на издаване на гаранцията</t>
  </si>
  <si>
    <t>к.1</t>
  </si>
  <si>
    <t>к.2</t>
  </si>
  <si>
    <t>к.3</t>
  </si>
  <si>
    <t>к.4</t>
  </si>
  <si>
    <t>к.5</t>
  </si>
  <si>
    <t>к.6</t>
  </si>
  <si>
    <t>к.9</t>
  </si>
  <si>
    <t>к.7</t>
  </si>
  <si>
    <t>к.8</t>
  </si>
  <si>
    <t>к.11</t>
  </si>
  <si>
    <t>к.12</t>
  </si>
  <si>
    <t>к.13 (к.9+к.10)</t>
  </si>
  <si>
    <t>к.14</t>
  </si>
  <si>
    <t>Кредитор на бенефициента на издадената общинска гаранция</t>
  </si>
  <si>
    <t xml:space="preserve">к.10 </t>
  </si>
  <si>
    <t>k.10 (к.11+к.12)</t>
  </si>
  <si>
    <t>Размер на издадената от общината гаранция /в лева/</t>
  </si>
  <si>
    <t>Забележка:</t>
  </si>
  <si>
    <t xml:space="preserve">Краен срок за погасяване 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</si>
  <si>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</si>
  <si>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</si>
  <si>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</si>
  <si>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</si>
  <si>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t>Кредитор на лицето по чл. 8а от ЗОД</t>
  </si>
  <si>
    <t>Размер на издадената гаранция от лицето по чл. 8а от ЗОД</t>
  </si>
  <si>
    <t>Кредитор на бенефициента, на който лицето по чл. 8а от ЗОД е издало гаранцията</t>
  </si>
  <si>
    <t>Бенефициент на гаранцията, издадена от лицето по         чл. 8а от ЗОД</t>
  </si>
  <si>
    <t xml:space="preserve">на Столична община </t>
  </si>
  <si>
    <t>1. Решение №1/29.03.1999г. На СОС.  "Продължаване на Софийското метро"</t>
  </si>
  <si>
    <t>2. Решение №537/25.09.2008г. На СОС. "Строителство на участъци от метрото в г. София и съпътстващата ги градска инфраструктура"</t>
  </si>
  <si>
    <t>3. Решение №815/21.12.2017г". Изграждане на трета метролиния- етап 1"</t>
  </si>
  <si>
    <t>4. Решение №644/15.10.2009г на СОС "Реконструкция на 3 основни пътни възли чрез създаване на кръстовища на 2 нива"</t>
  </si>
  <si>
    <t>5.Решение №522/26.09.2013г. На СОС  "Изграждане. Разширение и рехабилитация на улици и булеварди в г. София"</t>
  </si>
  <si>
    <t>6.Решение №427/14.07.2011г. На СОС. "Изграждане на система за битови отпадъци в г. София - 1 фаза"</t>
  </si>
  <si>
    <t>7.Решение №427/14.07.2011г. На СОС "Изграждане на система за битови отпадъци в г. София - 2 фаза"</t>
  </si>
  <si>
    <t>8. Решение №804/18.12.2014г. На СОС "Изпълнение на дейности за подобряване качеството на атмосферния въздух чрез закупуване на автобуси"</t>
  </si>
  <si>
    <t>9. Решение №787/22.112018г. на СОС "Разширениее на метрото в гр. София. Линия 3. Етап 2"</t>
  </si>
  <si>
    <t>10. Договор за лизинг ОП"Гробищни паркове"</t>
  </si>
  <si>
    <t>11. Договор за лизинг ОП"Гробищни паркове"</t>
  </si>
  <si>
    <t>12.Р.395/09.06.2022г. На СОС  "Устойчива градска мобилност. Изграждане и реконструкция на основни артерии от кръгово-радиалната улична мрежа на гр. София"</t>
  </si>
  <si>
    <t>13.Р.10/14.01.2021г. На СОС "Устойчива градска мобилност. Изграждане и реконструкция на основни артерии от кръгово-радиалната улична мрежа на гр. София".СОА22-ДГ56-4080/25.11.2022Г.</t>
  </si>
  <si>
    <t>14. Решение №169/23.032022г. на СОС "Разширениее на метрото в гр. София. Линия 3. Етап 3" СОА22-ДГ56-4156/20.12.2022Г.</t>
  </si>
  <si>
    <t>15. Заем от Фонд за устойчиви градове за ремонт на Театър София</t>
  </si>
  <si>
    <t>Японска Агенция за  Международно сътрудничество</t>
  </si>
  <si>
    <t>Европейска Инвестиционна Банка</t>
  </si>
  <si>
    <t>София фпанс Ауто АД</t>
  </si>
  <si>
    <t>ОББ Интерлийз ЕАД</t>
  </si>
  <si>
    <t>YPY</t>
  </si>
  <si>
    <t>EUR</t>
  </si>
  <si>
    <t>ЛЕВА</t>
  </si>
  <si>
    <t>лева</t>
  </si>
  <si>
    <t>инвестиционен характер</t>
  </si>
  <si>
    <t>Столичен Електротранспорт ЕАД</t>
  </si>
  <si>
    <t>Европейска Банка за възстановяване и развитие</t>
  </si>
  <si>
    <t>1. Договор за заем № 4 от 22.08.2014г.</t>
  </si>
  <si>
    <t>2. Договор за заем № 6 от 22.08.2014г.</t>
  </si>
  <si>
    <t>3. Договор за заем № 5 от 22.08.2014г.</t>
  </si>
  <si>
    <t>4. Договор за заем № 15 от 22.02.2017г.</t>
  </si>
  <si>
    <t>Първа МБАЛ София ЕАД</t>
  </si>
  <si>
    <t xml:space="preserve"> Четвърта МБАЛ София ЕАД</t>
  </si>
  <si>
    <t xml:space="preserve"> Първа САГБАЛ "Св.София" ЕАД</t>
  </si>
  <si>
    <t xml:space="preserve"> Втора МБАЛ - София" ЕАД</t>
  </si>
  <si>
    <t>Фургс ЕАД</t>
  </si>
  <si>
    <t>Столична община</t>
  </si>
  <si>
    <t>1. дог.№ СОА18-ДГ56-905/05.11.2018 г.;  Решение на ОС № 515/26.07.18г. за издаване на банкова гаранция</t>
  </si>
  <si>
    <t xml:space="preserve">за общинския дълг, издадените общински гаранции, дълга на лицата по чл. 8а от Закона за общинския дълг и издадените от тях гаранции през 2025 година </t>
  </si>
  <si>
    <t>Остатъчен размер на дълга към 01.01.2025 г. /в лева/</t>
  </si>
  <si>
    <t xml:space="preserve">Общо извършени плащания по дълга през 2025 г. по главница и разходи /в лева/ </t>
  </si>
  <si>
    <t>Остатъчен размер на дълга към 31.12.2025 г. /в лева/</t>
  </si>
  <si>
    <t>2. Информацията се попълва за дългове, които към 01.01.2025 г. са били поети (сключени договори, възникнали задължения), както и за дълговете, които са поети през 2025 г., включително и за тези, които са погасени през 2025 г. Информация за дългове,    които към 31.12.2024 г. са приключили, не се попълва.</t>
  </si>
  <si>
    <t xml:space="preserve">4. За дълга с фиксиран курс на валутата (в лева, евро), остатъчният размер към 31.12.2025 г. /к.14/ следва да е равен на к.7+к.8-к.9. За дълга във валута с плаващ курс (USD, JPY), левовата равностойност на остатъчния размер към 31.12.2025 г. (к.14) се посочва като се използва съответния курс на БНБ за валутата. </t>
  </si>
  <si>
    <t>5. Остатъчен размер на дълга към 01.01.2025 г. и към 31.12.2025 г. е дълга по счетоводни данни, съответно към двата периода.</t>
  </si>
  <si>
    <t>Остатъчен размер на дълга на бенефициента към 01.01.2025 г. /в лева/</t>
  </si>
  <si>
    <t>Остатъчен размер на дълга на бенефициента към 31.12.2025 г. /в лева/</t>
  </si>
  <si>
    <t>Остатъчен размер на дълга на лицето към 01.01.2025 г. /в лева/</t>
  </si>
  <si>
    <t>Остатъчен размер на дълга на лицето към 31.12.2025 г. /в лева/</t>
  </si>
  <si>
    <t>Остатъчен размер на гаранцията към 01.01.2025 г. /в лева/</t>
  </si>
  <si>
    <t>Остатъчен размер на гаранцията към 31.12.2025 г. /в лева/</t>
  </si>
  <si>
    <t>5. Договор за заем №СОА23-ДГ56-3538/30.08.2023г.</t>
  </si>
  <si>
    <t>6. Договор за заем №СОА25-ДГ56-2685/15.08.2025г.</t>
  </si>
  <si>
    <t>16. Договор за финансов лизинг ОП "Зоологическа градина - София"</t>
  </si>
  <si>
    <t>Ес Еф Ей Аутомотив ЕООД</t>
  </si>
  <si>
    <t>А1 България ЕАД</t>
  </si>
  <si>
    <t>Закупуване на ДМА</t>
  </si>
  <si>
    <t xml:space="preserve">17. Договор за търговски кредит за доставка на дълготраен материален актив </t>
  </si>
  <si>
    <r>
      <t xml:space="preserve">Усвоен дълг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</si>
  <si>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SofiaSans"/>
        <charset val="204"/>
      </rPr>
      <t>главница</t>
    </r>
    <r>
      <rPr>
        <b/>
        <sz val="12"/>
        <color theme="1"/>
        <rFont val="SofiaSans"/>
        <charset val="204"/>
      </rPr>
      <t xml:space="preserve">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</si>
  <si>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2025 г. /в лева/</t>
    </r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</si>
  <si>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SofiaSans"/>
        <charset val="204"/>
      </rPr>
      <t xml:space="preserve"> чл. 3 от ЗОД</t>
    </r>
    <r>
      <rPr>
        <sz val="10"/>
        <color theme="1"/>
        <rFont val="SofiaSans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SofiaSans"/>
        <charset val="204"/>
      </rPr>
      <t xml:space="preserve"> чл. 3 от ЗОД</t>
    </r>
    <r>
      <rPr>
        <sz val="10"/>
        <color theme="1"/>
        <rFont val="SofiaSans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</si>
  <si>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r>
      <t xml:space="preserve">3. В  случай, че се попълват данни за дългове, които са </t>
    </r>
    <r>
      <rPr>
        <i/>
        <sz val="10"/>
        <color theme="1"/>
        <rFont val="SofiaSans"/>
        <charset val="204"/>
      </rPr>
      <t>поети и погасени през 2025 г.</t>
    </r>
    <r>
      <rPr>
        <sz val="10"/>
        <color theme="1"/>
        <rFont val="SofiaSans"/>
        <charset val="204"/>
      </rPr>
      <t>, данните в к.7 и к. 14 следва да са с нулев размер, а в к. 8 и к. 9 следва да са с еднакъв размер.</t>
    </r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</si>
  <si>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SofiaSans"/>
        <charset val="204"/>
      </rPr>
      <t xml:space="preserve"> глава Шеста от ЗОД</t>
    </r>
    <r>
      <rPr>
        <sz val="10"/>
        <color theme="1"/>
        <rFont val="SofiaSans"/>
        <charset val="204"/>
      </rPr>
      <t>), които към 01.01.2024 г. са били активни, както и за гаранциите, издадени през 2024 г.</t>
    </r>
  </si>
  <si>
    <r>
      <t xml:space="preserve">В. ДЪЛГ </t>
    </r>
    <r>
      <rPr>
        <b/>
        <u/>
        <sz val="12"/>
        <color theme="1"/>
        <rFont val="SofiaSans"/>
        <charset val="204"/>
      </rPr>
      <t>НА ЛИЦАТА ПО чл. 8а от</t>
    </r>
    <r>
      <rPr>
        <b/>
        <sz val="12"/>
        <color theme="1"/>
        <rFont val="SofiaSans"/>
        <charset val="204"/>
      </rPr>
      <t xml:space="preserve"> ЗОД</t>
    </r>
  </si>
  <si>
    <r>
      <t xml:space="preserve">Извършени разходи (лихви, такси и др.) по дълга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2025 г. /в лева/</t>
    </r>
  </si>
  <si>
    <r>
      <t xml:space="preserve">Г. ИЗДАДЕНИ ГАРАНЦИИ </t>
    </r>
    <r>
      <rPr>
        <b/>
        <i/>
        <sz val="12"/>
        <color theme="1"/>
        <rFont val="SofiaSans"/>
        <charset val="204"/>
      </rPr>
      <t>ОТ</t>
    </r>
    <r>
      <rPr>
        <b/>
        <i/>
        <u/>
        <sz val="12"/>
        <color theme="1"/>
        <rFont val="SofiaSans"/>
        <charset val="204"/>
      </rPr>
      <t xml:space="preserve"> ЛИЦАТА</t>
    </r>
    <r>
      <rPr>
        <b/>
        <u/>
        <sz val="12"/>
        <color theme="1"/>
        <rFont val="SofiaSans"/>
        <charset val="204"/>
      </rPr>
      <t xml:space="preserve"> по чл. 8а от ЗОД</t>
    </r>
  </si>
  <si>
    <t>Приложение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</si>
</sst>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SofiaSans"/>
      <charset val="204"/>
    </font>
    <font>
      <sz val="12"/>
      <color theme="1"/>
      <name val="SofiaSans"/>
      <charset val="204"/>
    </font>
    <font>
      <sz val="11"/>
      <color theme="1"/>
      <name val="SofiaSans"/>
      <charset val="204"/>
    </font>
    <font>
      <b/>
      <i/>
      <sz val="11"/>
      <color theme="1"/>
      <name val="SofiaSans"/>
      <charset val="204"/>
    </font>
    <font>
      <b/>
      <i/>
      <sz val="12"/>
      <color theme="1"/>
      <name val="SofiaSans"/>
      <charset val="204"/>
    </font>
    <font>
      <sz val="10"/>
      <color theme="1"/>
      <name val="SofiaSans"/>
      <charset val="204"/>
    </font>
    <font>
      <b/>
      <sz val="14"/>
      <color theme="1"/>
      <name val="SofiaSans"/>
      <charset val="204"/>
    </font>
    <font>
      <b/>
      <sz val="12"/>
      <color theme="1"/>
      <name val="SofiaSans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"/>
      <charset val="204"/>
    </font>
    <font>
      <i/>
      <sz val="10"/>
      <color theme="1"/>
      <name val="SofiaSans"/>
      <charset val="204"/>
    </font>
    <font>
      <sz val="10"/>
      <name val="SofiaSans"/>
      <charset val="204"/>
    </font>
    <font>
      <b/>
      <i/>
      <sz val="12"/>
      <name val="SofiaSans"/>
      <charset val="204"/>
    </font>
    <font>
      <b/>
      <u/>
      <sz val="12"/>
      <color theme="1"/>
      <name val="SofiaSans"/>
      <charset val="204"/>
    </font>
    <font>
      <b/>
      <i/>
      <u/>
      <sz val="12"/>
      <color theme="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3" fillId="0" borderId="0" xfId="1" applyFont="1" applyBorder="1" applyProtection="1">
      <protection locked="0"/>
    </xf>
    <xf numFmtId="0" fontId="3" fillId="0" borderId="0" xfId="1" applyFont="1" applyFill="1" applyProtection="1">
      <protection locked="0"/>
    </xf>
    <xf numFmtId="0" fontId="3" fillId="0" borderId="0" xfId="1" applyFont="1" applyFill="1" applyBorder="1" applyProtection="1">
      <protection locked="0"/>
    </xf>
    <xf numFmtId="3" fontId="6" fillId="4" borderId="1" xfId="1" applyNumberFormat="1" applyFont="1" applyFill="1" applyBorder="1" applyAlignment="1">
      <alignment wrapText="1"/>
    </xf>
    <xf numFmtId="3" fontId="6" fillId="4" borderId="1" xfId="1" applyNumberFormat="1" applyFont="1" applyFill="1" applyBorder="1" applyAlignment="1">
      <alignment horizontal="left" wrapText="1"/>
    </xf>
    <xf numFmtId="3" fontId="7" fillId="0" borderId="8" xfId="1" applyNumberFormat="1" applyFont="1" applyFill="1" applyBorder="1" applyAlignment="1">
      <alignment horizontal="left" wrapText="1"/>
    </xf>
    <xf numFmtId="3" fontId="6" fillId="0" borderId="1" xfId="1" applyNumberFormat="1" applyFont="1" applyFill="1" applyBorder="1" applyAlignment="1">
      <alignment horizontal="left" wrapText="1"/>
    </xf>
    <xf numFmtId="0" fontId="7" fillId="4" borderId="4" xfId="0" applyFont="1" applyFill="1" applyBorder="1" applyAlignment="1">
      <alignment wrapText="1"/>
    </xf>
    <xf numFmtId="3" fontId="6" fillId="0" borderId="1" xfId="1" applyNumberFormat="1" applyFont="1" applyFill="1" applyBorder="1" applyAlignment="1"/>
    <xf numFmtId="3" fontId="8" fillId="0" borderId="2" xfId="1" applyNumberFormat="1" applyFont="1" applyFill="1" applyBorder="1" applyAlignment="1"/>
    <xf numFmtId="3" fontId="6" fillId="4" borderId="1" xfId="1" applyNumberFormat="1" applyFont="1" applyFill="1" applyBorder="1" applyAlignment="1"/>
    <xf numFmtId="3" fontId="7" fillId="0" borderId="2" xfId="1" applyNumberFormat="1" applyFont="1" applyFill="1" applyBorder="1" applyAlignment="1"/>
    <xf numFmtId="3" fontId="6" fillId="0" borderId="7" xfId="1" applyNumberFormat="1" applyFont="1" applyFill="1" applyBorder="1" applyAlignment="1"/>
    <xf numFmtId="3" fontId="6" fillId="0" borderId="1" xfId="1" applyNumberFormat="1" applyFont="1" applyFill="1" applyBorder="1" applyAlignment="1">
      <alignment wrapText="1"/>
    </xf>
    <xf numFmtId="14" fontId="6" fillId="4" borderId="1" xfId="1" applyNumberFormat="1" applyFont="1" applyFill="1" applyBorder="1" applyAlignment="1"/>
    <xf numFmtId="14" fontId="8" fillId="0" borderId="2" xfId="1" applyNumberFormat="1" applyFont="1" applyFill="1" applyBorder="1" applyAlignment="1"/>
    <xf numFmtId="14" fontId="6" fillId="0" borderId="6" xfId="1" applyNumberFormat="1" applyFont="1" applyFill="1" applyBorder="1" applyAlignment="1"/>
    <xf numFmtId="14" fontId="6" fillId="0" borderId="1" xfId="1" applyNumberFormat="1" applyFont="1" applyFill="1" applyBorder="1" applyAlignment="1"/>
    <xf numFmtId="3" fontId="7" fillId="0" borderId="1" xfId="1" applyNumberFormat="1" applyFont="1" applyFill="1" applyBorder="1" applyAlignment="1"/>
    <xf numFmtId="3" fontId="7" fillId="0" borderId="8" xfId="1" applyNumberFormat="1" applyFont="1" applyFill="1" applyBorder="1" applyAlignment="1"/>
    <xf numFmtId="3" fontId="7" fillId="0" borderId="5" xfId="1" applyNumberFormat="1" applyFont="1" applyFill="1" applyBorder="1" applyAlignment="1"/>
    <xf numFmtId="4" fontId="7" fillId="4" borderId="1" xfId="1" applyNumberFormat="1" applyFont="1" applyFill="1" applyBorder="1" applyAlignment="1"/>
    <xf numFmtId="4" fontId="7" fillId="0" borderId="2" xfId="1" applyNumberFormat="1" applyFont="1" applyFill="1" applyBorder="1" applyAlignment="1"/>
    <xf numFmtId="4" fontId="7" fillId="4" borderId="2" xfId="1" applyNumberFormat="1" applyFont="1" applyFill="1" applyBorder="1" applyAlignment="1"/>
    <xf numFmtId="3" fontId="7" fillId="4" borderId="1" xfId="1" applyNumberFormat="1" applyFont="1" applyFill="1" applyBorder="1" applyAlignment="1"/>
    <xf numFmtId="3" fontId="7" fillId="4" borderId="2" xfId="1" applyNumberFormat="1" applyFont="1" applyFill="1" applyBorder="1" applyAlignment="1"/>
    <xf numFmtId="14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6" fillId="0" borderId="5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3" fontId="6" fillId="0" borderId="8" xfId="1" applyNumberFormat="1" applyFont="1" applyFill="1" applyBorder="1" applyAlignment="1">
      <alignment wrapText="1"/>
    </xf>
    <xf numFmtId="3" fontId="6" fillId="0" borderId="2" xfId="1" applyNumberFormat="1" applyFont="1" applyFill="1" applyBorder="1" applyAlignment="1">
      <alignment wrapText="1"/>
    </xf>
    <xf numFmtId="3" fontId="7" fillId="0" borderId="2" xfId="1" applyNumberFormat="1" applyFont="1" applyFill="1" applyBorder="1" applyAlignment="1">
      <alignment horizontal="right" wrapText="1"/>
    </xf>
    <xf numFmtId="14" fontId="6" fillId="0" borderId="2" xfId="1" applyNumberFormat="1" applyFont="1" applyFill="1" applyBorder="1" applyAlignment="1">
      <alignment wrapText="1"/>
    </xf>
    <xf numFmtId="3" fontId="9" fillId="0" borderId="1" xfId="1" applyNumberFormat="1" applyFont="1" applyFill="1" applyBorder="1" applyAlignment="1"/>
    <xf numFmtId="3" fontId="10" fillId="4" borderId="1" xfId="1" applyNumberFormat="1" applyFont="1" applyFill="1" applyBorder="1" applyAlignment="1"/>
    <xf numFmtId="3" fontId="10" fillId="4" borderId="0" xfId="1" applyNumberFormat="1" applyFont="1" applyFill="1" applyBorder="1" applyAlignment="1"/>
    <xf numFmtId="3" fontId="7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7" fillId="4" borderId="12" xfId="0" applyFont="1" applyFill="1" applyBorder="1" applyAlignment="1">
      <alignment wrapText="1"/>
    </xf>
    <xf numFmtId="3" fontId="6" fillId="4" borderId="7" xfId="1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1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13" fillId="0" borderId="0" xfId="1" applyFont="1" applyAlignment="1" applyProtection="1">
      <alignment horizontal="center"/>
      <protection locked="0"/>
    </xf>
    <xf numFmtId="0" fontId="11" fillId="0" borderId="0" xfId="1" applyFont="1" applyBorder="1" applyProtection="1">
      <protection locked="0"/>
    </xf>
    <xf numFmtId="0" fontId="13" fillId="0" borderId="1" xfId="1" applyFont="1" applyBorder="1" applyAlignment="1" applyProtection="1">
      <alignment horizontal="center"/>
      <protection locked="0"/>
    </xf>
    <xf numFmtId="0" fontId="13" fillId="0" borderId="0" xfId="1" applyFont="1" applyBorder="1" applyProtection="1">
      <protection locked="0"/>
    </xf>
    <xf numFmtId="0" fontId="14" fillId="0" borderId="0" xfId="1" applyFont="1" applyBorder="1" applyProtection="1">
      <protection locked="0"/>
    </xf>
    <xf numFmtId="0" fontId="13" fillId="2" borderId="7" xfId="1" applyFont="1" applyFill="1" applyBorder="1" applyAlignment="1" applyProtection="1">
      <alignment horizontal="left" vertical="top"/>
      <protection locked="0"/>
    </xf>
    <xf numFmtId="0" fontId="13" fillId="2" borderId="7" xfId="1" applyFont="1" applyFill="1" applyBorder="1" applyAlignment="1" applyProtection="1">
      <alignment horizontal="center" vertical="top"/>
      <protection locked="0"/>
    </xf>
    <xf numFmtId="1" fontId="14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" xfId="1" applyNumberFormat="1" applyFont="1" applyFill="1" applyBorder="1" applyAlignment="1" applyProtection="1">
      <protection locked="0"/>
    </xf>
    <xf numFmtId="3" fontId="7" fillId="0" borderId="1" xfId="1" applyNumberFormat="1" applyFont="1" applyFill="1" applyBorder="1" applyAlignment="1" applyProtection="1">
      <protection locked="0"/>
    </xf>
    <xf numFmtId="3" fontId="7" fillId="0" borderId="7" xfId="1" applyNumberFormat="1" applyFont="1" applyFill="1" applyBorder="1" applyAlignment="1" applyProtection="1">
      <protection locked="0"/>
    </xf>
    <xf numFmtId="0" fontId="11" fillId="0" borderId="0" xfId="1" applyFont="1" applyFill="1" applyProtection="1">
      <protection locked="0"/>
    </xf>
    <xf numFmtId="3" fontId="7" fillId="0" borderId="2" xfId="1" applyNumberFormat="1" applyFont="1" applyFill="1" applyBorder="1" applyAlignment="1" applyProtection="1">
      <protection locked="0"/>
    </xf>
    <xf numFmtId="3" fontId="7" fillId="0" borderId="9" xfId="1" applyNumberFormat="1" applyFont="1" applyFill="1" applyBorder="1" applyAlignment="1" applyProtection="1">
      <protection locked="0"/>
    </xf>
    <xf numFmtId="3" fontId="13" fillId="2" borderId="1" xfId="1" applyNumberFormat="1" applyFont="1" applyFill="1" applyBorder="1" applyAlignment="1" applyProtection="1">
      <alignment wrapText="1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0" fontId="15" fillId="0" borderId="0" xfId="1" applyFont="1" applyFill="1" applyProtection="1">
      <protection locked="0"/>
    </xf>
    <xf numFmtId="0" fontId="17" fillId="0" borderId="0" xfId="1" applyFont="1" applyProtection="1">
      <protection locked="0"/>
    </xf>
    <xf numFmtId="0" fontId="18" fillId="0" borderId="0" xfId="1" applyFont="1" applyFill="1" applyBorder="1" applyAlignment="1" applyProtection="1">
      <alignment vertical="justify"/>
      <protection locked="0"/>
    </xf>
    <xf numFmtId="0" fontId="17" fillId="0" borderId="0" xfId="1" applyFont="1" applyFill="1" applyProtection="1">
      <protection locked="0"/>
    </xf>
    <xf numFmtId="0" fontId="10" fillId="0" borderId="0" xfId="1" applyFont="1" applyFill="1" applyBorder="1" applyAlignment="1" applyProtection="1">
      <alignment vertical="justify"/>
      <protection locked="0"/>
    </xf>
    <xf numFmtId="0" fontId="13" fillId="2" borderId="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Fill="1" applyBorder="1" applyProtection="1"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wrapText="1"/>
      <protection locked="0"/>
    </xf>
    <xf numFmtId="14" fontId="7" fillId="0" borderId="1" xfId="1" applyNumberFormat="1" applyFont="1" applyFill="1" applyBorder="1" applyAlignment="1" applyProtection="1">
      <alignment wrapText="1"/>
      <protection locked="0"/>
    </xf>
    <xf numFmtId="0" fontId="10" fillId="2" borderId="5" xfId="1" applyFont="1" applyFill="1" applyBorder="1" applyAlignment="1" applyProtection="1">
      <alignment vertical="center" wrapText="1"/>
      <protection locked="0"/>
    </xf>
    <xf numFmtId="0" fontId="10" fillId="2" borderId="9" xfId="1" applyFont="1" applyFill="1" applyBorder="1" applyAlignment="1" applyProtection="1">
      <alignment vertical="center" wrapText="1"/>
      <protection locked="0"/>
    </xf>
    <xf numFmtId="0" fontId="13" fillId="2" borderId="10" xfId="1" applyFont="1" applyFill="1" applyBorder="1" applyAlignment="1" applyProtection="1">
      <alignment vertical="center" wrapText="1"/>
      <protection locked="0"/>
    </xf>
    <xf numFmtId="0" fontId="13" fillId="2" borderId="2" xfId="1" applyFont="1" applyFill="1" applyBorder="1" applyAlignment="1" applyProtection="1">
      <alignment vertical="center" wrapText="1"/>
      <protection locked="0"/>
    </xf>
    <xf numFmtId="1" fontId="1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1" xfId="1" applyFont="1" applyFill="1" applyBorder="1" applyAlignment="1" applyProtection="1">
      <alignment horizontal="center" vertical="justify"/>
      <protection locked="0"/>
    </xf>
    <xf numFmtId="3" fontId="13" fillId="2" borderId="7" xfId="1" applyNumberFormat="1" applyFont="1" applyFill="1" applyBorder="1" applyAlignment="1" applyProtection="1">
      <alignment wrapText="1"/>
      <protection locked="0"/>
    </xf>
    <xf numFmtId="3" fontId="13" fillId="2" borderId="6" xfId="1" applyNumberFormat="1" applyFont="1" applyFill="1" applyBorder="1" applyAlignment="1" applyProtection="1">
      <alignment wrapText="1"/>
      <protection locked="0"/>
    </xf>
    <xf numFmtId="3" fontId="13" fillId="3" borderId="1" xfId="1" applyNumberFormat="1" applyFont="1" applyFill="1" applyBorder="1" applyAlignment="1" applyProtection="1">
      <alignment wrapText="1"/>
      <protection locked="0"/>
    </xf>
    <xf numFmtId="0" fontId="13" fillId="2" borderId="1" xfId="1" applyFont="1" applyFill="1" applyBorder="1" applyAlignment="1" applyProtection="1">
      <alignment vertical="top" wrapText="1"/>
      <protection locked="0"/>
    </xf>
    <xf numFmtId="0" fontId="7" fillId="0" borderId="1" xfId="1" applyFont="1" applyFill="1" applyBorder="1" applyAlignment="1" applyProtection="1">
      <alignment vertical="center" wrapText="1"/>
      <protection locked="0"/>
    </xf>
    <xf numFmtId="3" fontId="7" fillId="0" borderId="1" xfId="1" applyNumberFormat="1" applyFont="1" applyFill="1" applyBorder="1" applyAlignment="1" applyProtection="1">
      <alignment vertical="justify"/>
      <protection locked="0"/>
    </xf>
    <xf numFmtId="0" fontId="10" fillId="2" borderId="7" xfId="1" applyFont="1" applyFill="1" applyBorder="1" applyAlignment="1" applyProtection="1">
      <alignment vertical="center" wrapText="1"/>
      <protection locked="0"/>
    </xf>
    <xf numFmtId="0" fontId="7" fillId="2" borderId="6" xfId="1" applyFont="1" applyFill="1" applyBorder="1" applyAlignment="1" applyProtection="1">
      <alignment vertical="center" wrapText="1"/>
      <protection locked="0"/>
    </xf>
    <xf numFmtId="0" fontId="13" fillId="2" borderId="1" xfId="1" applyFont="1" applyFill="1" applyBorder="1" applyAlignment="1" applyProtection="1">
      <alignment vertical="center" wrapText="1"/>
      <protection locked="0"/>
    </xf>
    <xf numFmtId="3" fontId="10" fillId="0" borderId="0" xfId="1" applyNumberFormat="1" applyFont="1" applyFill="1" applyBorder="1" applyAlignment="1" applyProtection="1">
      <alignment vertical="center" wrapText="1"/>
      <protection locked="0"/>
    </xf>
    <xf numFmtId="0" fontId="11" fillId="0" borderId="0" xfId="1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wrapText="1"/>
      <protection locked="0"/>
    </xf>
    <xf numFmtId="0" fontId="4" fillId="0" borderId="0" xfId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13" fillId="3" borderId="4" xfId="1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4" xfId="1" applyFont="1" applyFill="1" applyBorder="1" applyAlignment="1" applyProtection="1">
      <alignment horizontal="center" vertical="top" wrapText="1"/>
      <protection locked="0"/>
    </xf>
    <xf numFmtId="0" fontId="13" fillId="2" borderId="11" xfId="1" applyFont="1" applyFill="1" applyBorder="1" applyAlignment="1" applyProtection="1">
      <alignment horizontal="center" vertical="top" wrapText="1"/>
      <protection locked="0"/>
    </xf>
    <xf numFmtId="0" fontId="13" fillId="2" borderId="2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Fill="1" applyAlignment="1" applyProtection="1">
      <alignment horizontal="left" wrapText="1"/>
      <protection locked="0"/>
    </xf>
    <xf numFmtId="0" fontId="11" fillId="0" borderId="0" xfId="0" applyFont="1" applyFill="1" applyAlignment="1" applyProtection="1">
      <alignment wrapText="1"/>
      <protection locked="0"/>
    </xf>
    <xf numFmtId="3" fontId="11" fillId="0" borderId="0" xfId="1" applyNumberFormat="1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3" fillId="0" borderId="0" xfId="1" applyFont="1" applyAlignment="1" applyProtection="1">
      <alignment horizontal="center"/>
      <protection locked="0"/>
    </xf>
    <xf numFmtId="0" fontId="13" fillId="2" borderId="5" xfId="1" applyFont="1" applyFill="1" applyBorder="1" applyAlignment="1" applyProtection="1">
      <alignment horizontal="right" vertical="center" wrapText="1"/>
      <protection locked="0"/>
    </xf>
    <xf numFmtId="0" fontId="13" fillId="2" borderId="7" xfId="1" applyFont="1" applyFill="1" applyBorder="1" applyAlignment="1" applyProtection="1">
      <alignment horizontal="right" vertical="center" wrapText="1"/>
      <protection locked="0"/>
    </xf>
    <xf numFmtId="0" fontId="13" fillId="2" borderId="6" xfId="1" applyFont="1" applyFill="1" applyBorder="1" applyAlignment="1" applyProtection="1">
      <alignment horizontal="right" vertical="center" wrapText="1"/>
      <protection locked="0"/>
    </xf>
    <xf numFmtId="0" fontId="13" fillId="2" borderId="4" xfId="1" applyFont="1" applyFill="1" applyBorder="1" applyAlignment="1" applyProtection="1">
      <alignment horizontal="center" vertical="center" wrapText="1"/>
      <protection locked="0"/>
    </xf>
    <xf numFmtId="0" fontId="13" fillId="2" borderId="11" xfId="1" applyFont="1" applyFill="1" applyBorder="1" applyAlignment="1" applyProtection="1">
      <alignment horizontal="center" vertical="center" wrapText="1"/>
      <protection locked="0"/>
    </xf>
    <xf numFmtId="0" fontId="13" fillId="2" borderId="2" xfId="1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3" fillId="2" borderId="3" xfId="1" applyFont="1" applyFill="1" applyBorder="1" applyAlignment="1" applyProtection="1">
      <alignment horizontal="left" vertical="top" wrapText="1"/>
      <protection locked="0"/>
    </xf>
    <xf numFmtId="0" fontId="13" fillId="2" borderId="10" xfId="1" applyFont="1" applyFill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wrapText="1"/>
      <protection locked="0"/>
    </xf>
    <xf numFmtId="0" fontId="13" fillId="2" borderId="4" xfId="1" applyFont="1" applyFill="1" applyBorder="1" applyAlignment="1" applyProtection="1">
      <alignment horizontal="left" vertical="top" wrapText="1"/>
      <protection locked="0"/>
    </xf>
    <xf numFmtId="0" fontId="13" fillId="2" borderId="2" xfId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78"/>
  <sheetViews>
    <sheetView tabSelected="1" zoomScale="90" zoomScaleNormal="90" workbookViewId="0">
      <selection activeCell="A3" sqref="A3:N3"/>
    </sheetView>
  </sheetViews>
  <sheetFormatPr defaultRowHeight="12.75" x14ac:dyDescent="0.2"/>
  <cols>
    <col min="1" max="1" width="53.7109375" style="1" customWidth="1"/>
    <col min="2" max="2" width="19.28515625" style="1" customWidth="1"/>
    <col min="3" max="3" width="17.5703125" style="1" customWidth="1"/>
    <col min="4" max="4" width="6.7109375" style="1" customWidth="1"/>
    <col min="5" max="5" width="13.85546875" style="1" customWidth="1"/>
    <col min="6" max="6" width="11.5703125" style="1" customWidth="1"/>
    <col min="7" max="7" width="15.7109375" style="1" customWidth="1"/>
    <col min="8" max="8" width="15.42578125" style="1" customWidth="1"/>
    <col min="9" max="9" width="16.7109375" style="1" customWidth="1"/>
    <col min="10" max="10" width="19.85546875" style="1" customWidth="1"/>
    <col min="11" max="11" width="13.5703125" style="1" customWidth="1"/>
    <col min="12" max="12" width="15" style="1" customWidth="1"/>
    <col min="13" max="13" width="13.5703125" style="1" customWidth="1"/>
    <col min="14" max="14" width="15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5" ht="15.75" x14ac:dyDescent="0.25">
      <c r="M1" s="2"/>
    </row>
    <row r="2" spans="1:15" ht="18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7" t="s">
        <v>114</v>
      </c>
      <c r="M2" s="46"/>
      <c r="N2" s="46"/>
      <c r="O2" s="46"/>
    </row>
    <row r="3" spans="1:15" ht="15" x14ac:dyDescent="0.2">
      <c r="A3" s="108" t="s">
        <v>10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46"/>
    </row>
    <row r="4" spans="1:15" ht="10.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6"/>
    </row>
    <row r="5" spans="1:15" ht="18" x14ac:dyDescent="0.2">
      <c r="A5" s="115" t="s">
        <v>85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46"/>
    </row>
    <row r="6" spans="1:15" ht="18" x14ac:dyDescent="0.2">
      <c r="A6" s="115" t="s">
        <v>47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46"/>
    </row>
    <row r="7" spans="1:15" s="3" customFormat="1" ht="15" x14ac:dyDescent="0.2">
      <c r="A7" s="108"/>
      <c r="B7" s="108"/>
      <c r="C7" s="108"/>
      <c r="D7" s="108"/>
      <c r="E7" s="108"/>
      <c r="F7" s="108"/>
      <c r="G7" s="108"/>
      <c r="H7" s="108"/>
      <c r="I7" s="48"/>
      <c r="J7" s="48"/>
      <c r="K7" s="49"/>
      <c r="L7" s="49"/>
      <c r="M7" s="48" t="s">
        <v>3</v>
      </c>
      <c r="N7" s="50">
        <v>7225</v>
      </c>
      <c r="O7" s="49"/>
    </row>
    <row r="8" spans="1:15" s="3" customFormat="1" ht="17.25" customHeight="1" x14ac:dyDescent="0.2">
      <c r="A8" s="51" t="s">
        <v>42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5" s="3" customFormat="1" ht="8.25" customHeight="1" x14ac:dyDescent="0.2">
      <c r="A9" s="52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ht="15.75" customHeight="1" x14ac:dyDescent="0.2">
      <c r="A10" s="112" t="s">
        <v>40</v>
      </c>
      <c r="B10" s="101" t="s">
        <v>5</v>
      </c>
      <c r="C10" s="101" t="s">
        <v>6</v>
      </c>
      <c r="D10" s="101" t="s">
        <v>8</v>
      </c>
      <c r="E10" s="101" t="s">
        <v>9</v>
      </c>
      <c r="F10" s="101" t="s">
        <v>7</v>
      </c>
      <c r="G10" s="101" t="s">
        <v>86</v>
      </c>
      <c r="H10" s="101" t="s">
        <v>105</v>
      </c>
      <c r="I10" s="101" t="s">
        <v>106</v>
      </c>
      <c r="J10" s="101" t="s">
        <v>107</v>
      </c>
      <c r="K10" s="53" t="s">
        <v>1</v>
      </c>
      <c r="L10" s="54"/>
      <c r="M10" s="101" t="s">
        <v>87</v>
      </c>
      <c r="N10" s="101" t="s">
        <v>88</v>
      </c>
      <c r="O10" s="46"/>
    </row>
    <row r="11" spans="1:15" ht="15.75" customHeight="1" x14ac:dyDescent="0.2">
      <c r="A11" s="113"/>
      <c r="B11" s="102"/>
      <c r="C11" s="102"/>
      <c r="D11" s="102"/>
      <c r="E11" s="102"/>
      <c r="F11" s="102"/>
      <c r="G11" s="102"/>
      <c r="H11" s="102"/>
      <c r="I11" s="102"/>
      <c r="J11" s="102"/>
      <c r="K11" s="119" t="s">
        <v>11</v>
      </c>
      <c r="L11" s="116" t="s">
        <v>12</v>
      </c>
      <c r="M11" s="102"/>
      <c r="N11" s="102"/>
      <c r="O11" s="46"/>
    </row>
    <row r="12" spans="1:15" ht="96.75" customHeight="1" x14ac:dyDescent="0.2">
      <c r="A12" s="114"/>
      <c r="B12" s="103"/>
      <c r="C12" s="103"/>
      <c r="D12" s="103"/>
      <c r="E12" s="103"/>
      <c r="F12" s="103"/>
      <c r="G12" s="103"/>
      <c r="H12" s="103"/>
      <c r="I12" s="103"/>
      <c r="J12" s="103"/>
      <c r="K12" s="120"/>
      <c r="L12" s="117"/>
      <c r="M12" s="103"/>
      <c r="N12" s="103"/>
      <c r="O12" s="46"/>
    </row>
    <row r="13" spans="1:15" ht="33" customHeight="1" x14ac:dyDescent="0.2">
      <c r="A13" s="55" t="s">
        <v>20</v>
      </c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27</v>
      </c>
      <c r="H13" s="55" t="s">
        <v>28</v>
      </c>
      <c r="I13" s="55" t="s">
        <v>26</v>
      </c>
      <c r="J13" s="55" t="s">
        <v>35</v>
      </c>
      <c r="K13" s="55" t="s">
        <v>29</v>
      </c>
      <c r="L13" s="55" t="s">
        <v>30</v>
      </c>
      <c r="M13" s="55" t="s">
        <v>31</v>
      </c>
      <c r="N13" s="56" t="s">
        <v>32</v>
      </c>
      <c r="O13" s="46"/>
    </row>
    <row r="14" spans="1:15" s="4" customFormat="1" ht="35.25" customHeight="1" x14ac:dyDescent="0.2">
      <c r="A14" s="6" t="s">
        <v>48</v>
      </c>
      <c r="B14" s="11">
        <v>12894000000</v>
      </c>
      <c r="C14" s="6" t="s">
        <v>63</v>
      </c>
      <c r="D14" s="13" t="s">
        <v>67</v>
      </c>
      <c r="E14" s="16" t="s">
        <v>71</v>
      </c>
      <c r="F14" s="17">
        <v>48264</v>
      </c>
      <c r="G14" s="21">
        <v>56313638</v>
      </c>
      <c r="H14" s="23">
        <v>0</v>
      </c>
      <c r="I14" s="24">
        <v>7438123</v>
      </c>
      <c r="J14" s="57">
        <f>+K14+L14</f>
        <v>1170677</v>
      </c>
      <c r="K14" s="58">
        <v>1170677</v>
      </c>
      <c r="L14" s="59"/>
      <c r="M14" s="57">
        <f>+J14+I14</f>
        <v>8608800</v>
      </c>
      <c r="N14" s="21">
        <v>43373500</v>
      </c>
      <c r="O14" s="60"/>
    </row>
    <row r="15" spans="1:15" s="4" customFormat="1" ht="26.25" customHeight="1" x14ac:dyDescent="0.2">
      <c r="A15" s="6" t="s">
        <v>49</v>
      </c>
      <c r="B15" s="12">
        <v>105000000</v>
      </c>
      <c r="C15" s="6" t="s">
        <v>64</v>
      </c>
      <c r="D15" s="13" t="s">
        <v>68</v>
      </c>
      <c r="E15" s="16" t="s">
        <v>71</v>
      </c>
      <c r="F15" s="17">
        <v>49665</v>
      </c>
      <c r="G15" s="12">
        <v>116452789</v>
      </c>
      <c r="H15" s="22">
        <v>0</v>
      </c>
      <c r="I15" s="25">
        <v>11341467</v>
      </c>
      <c r="J15" s="57">
        <f>+K15+L15</f>
        <v>4589015</v>
      </c>
      <c r="K15" s="61">
        <v>4589015</v>
      </c>
      <c r="L15" s="62"/>
      <c r="M15" s="57">
        <f t="shared" ref="M15:M28" si="0">+J15+I15</f>
        <v>15930482</v>
      </c>
      <c r="N15" s="14">
        <f t="shared" ref="N15:N21" si="1">+G15-I15</f>
        <v>105111322</v>
      </c>
      <c r="O15" s="60"/>
    </row>
    <row r="16" spans="1:15" s="4" customFormat="1" ht="39" customHeight="1" x14ac:dyDescent="0.2">
      <c r="A16" s="6" t="s">
        <v>50</v>
      </c>
      <c r="B16" s="12">
        <v>56000000</v>
      </c>
      <c r="C16" s="6" t="s">
        <v>64</v>
      </c>
      <c r="D16" s="13" t="s">
        <v>68</v>
      </c>
      <c r="E16" s="16" t="s">
        <v>71</v>
      </c>
      <c r="F16" s="18">
        <v>52397</v>
      </c>
      <c r="G16" s="12">
        <v>109526480</v>
      </c>
      <c r="H16" s="22">
        <v>0</v>
      </c>
      <c r="I16" s="14">
        <v>3042403</v>
      </c>
      <c r="J16" s="57">
        <f t="shared" ref="J16:J28" si="2">+K16+L16</f>
        <v>1789036.82</v>
      </c>
      <c r="K16" s="61">
        <v>1789036.82</v>
      </c>
      <c r="L16" s="62"/>
      <c r="M16" s="57">
        <f t="shared" si="0"/>
        <v>4831439.82</v>
      </c>
      <c r="N16" s="14">
        <f t="shared" si="1"/>
        <v>106484077</v>
      </c>
      <c r="O16" s="60"/>
    </row>
    <row r="17" spans="1:15" s="4" customFormat="1" ht="41.25" customHeight="1" x14ac:dyDescent="0.2">
      <c r="A17" s="6" t="s">
        <v>51</v>
      </c>
      <c r="B17" s="13">
        <v>35803981</v>
      </c>
      <c r="C17" s="6" t="s">
        <v>64</v>
      </c>
      <c r="D17" s="13" t="s">
        <v>68</v>
      </c>
      <c r="E17" s="16" t="s">
        <v>71</v>
      </c>
      <c r="F17" s="17">
        <v>49192</v>
      </c>
      <c r="G17" s="12">
        <v>35911025</v>
      </c>
      <c r="H17" s="22">
        <v>0</v>
      </c>
      <c r="I17" s="26">
        <v>3591101</v>
      </c>
      <c r="J17" s="57">
        <f t="shared" si="2"/>
        <v>1166915</v>
      </c>
      <c r="K17" s="61">
        <v>1166915</v>
      </c>
      <c r="L17" s="62"/>
      <c r="M17" s="57">
        <f>+J17+I17</f>
        <v>4758016</v>
      </c>
      <c r="N17" s="14">
        <f>+G17-I17</f>
        <v>32319924</v>
      </c>
      <c r="O17" s="60"/>
    </row>
    <row r="18" spans="1:15" s="4" customFormat="1" ht="42.75" customHeight="1" x14ac:dyDescent="0.2">
      <c r="A18" s="6" t="s">
        <v>52</v>
      </c>
      <c r="B18" s="12">
        <v>50000000</v>
      </c>
      <c r="C18" s="6" t="s">
        <v>64</v>
      </c>
      <c r="D18" s="13" t="s">
        <v>68</v>
      </c>
      <c r="E18" s="16" t="s">
        <v>71</v>
      </c>
      <c r="F18" s="17">
        <v>52047</v>
      </c>
      <c r="G18" s="12">
        <v>70273426</v>
      </c>
      <c r="H18" s="22">
        <v>0</v>
      </c>
      <c r="I18" s="25">
        <v>4548441</v>
      </c>
      <c r="J18" s="57">
        <f t="shared" si="2"/>
        <v>1331797</v>
      </c>
      <c r="K18" s="61">
        <v>1331797</v>
      </c>
      <c r="L18" s="62"/>
      <c r="M18" s="57">
        <f t="shared" si="0"/>
        <v>5880238</v>
      </c>
      <c r="N18" s="14">
        <f t="shared" si="1"/>
        <v>65724985</v>
      </c>
      <c r="O18" s="60"/>
    </row>
    <row r="19" spans="1:15" s="4" customFormat="1" ht="39" customHeight="1" x14ac:dyDescent="0.2">
      <c r="A19" s="6" t="s">
        <v>53</v>
      </c>
      <c r="B19" s="12">
        <v>15000000</v>
      </c>
      <c r="C19" s="6" t="s">
        <v>64</v>
      </c>
      <c r="D19" s="13" t="s">
        <v>68</v>
      </c>
      <c r="E19" s="16" t="s">
        <v>71</v>
      </c>
      <c r="F19" s="17">
        <v>50861</v>
      </c>
      <c r="G19" s="12">
        <v>19417515</v>
      </c>
      <c r="H19" s="22">
        <v>0</v>
      </c>
      <c r="I19" s="26">
        <v>1386191</v>
      </c>
      <c r="J19" s="57">
        <f t="shared" si="2"/>
        <v>603884</v>
      </c>
      <c r="K19" s="61">
        <v>603884</v>
      </c>
      <c r="L19" s="62"/>
      <c r="M19" s="57">
        <f t="shared" si="0"/>
        <v>1990075</v>
      </c>
      <c r="N19" s="14">
        <f t="shared" si="1"/>
        <v>18031324</v>
      </c>
      <c r="O19" s="60"/>
    </row>
    <row r="20" spans="1:15" s="4" customFormat="1" ht="33" customHeight="1" x14ac:dyDescent="0.2">
      <c r="A20" s="6" t="s">
        <v>54</v>
      </c>
      <c r="B20" s="12">
        <v>18000000</v>
      </c>
      <c r="C20" s="6" t="s">
        <v>64</v>
      </c>
      <c r="D20" s="13" t="s">
        <v>68</v>
      </c>
      <c r="E20" s="16" t="s">
        <v>71</v>
      </c>
      <c r="F20" s="17">
        <v>52086</v>
      </c>
      <c r="G20" s="12">
        <v>26523915</v>
      </c>
      <c r="H20" s="22">
        <v>0</v>
      </c>
      <c r="I20" s="26">
        <v>1659097</v>
      </c>
      <c r="J20" s="57">
        <f t="shared" si="2"/>
        <v>556262</v>
      </c>
      <c r="K20" s="61">
        <v>556262</v>
      </c>
      <c r="L20" s="62"/>
      <c r="M20" s="57">
        <f t="shared" si="0"/>
        <v>2215359</v>
      </c>
      <c r="N20" s="14">
        <f t="shared" si="1"/>
        <v>24864818</v>
      </c>
      <c r="O20" s="60"/>
    </row>
    <row r="21" spans="1:15" s="4" customFormat="1" ht="41.25" customHeight="1" x14ac:dyDescent="0.2">
      <c r="A21" s="7" t="s">
        <v>55</v>
      </c>
      <c r="B21" s="12">
        <v>40000000</v>
      </c>
      <c r="C21" s="6" t="s">
        <v>64</v>
      </c>
      <c r="D21" s="13" t="s">
        <v>68</v>
      </c>
      <c r="E21" s="16" t="s">
        <v>71</v>
      </c>
      <c r="F21" s="17">
        <v>49188</v>
      </c>
      <c r="G21" s="12">
        <v>45043358</v>
      </c>
      <c r="H21" s="22">
        <v>0</v>
      </c>
      <c r="I21" s="26">
        <v>4741405</v>
      </c>
      <c r="J21" s="57">
        <f t="shared" si="2"/>
        <v>427343</v>
      </c>
      <c r="K21" s="61">
        <v>427343</v>
      </c>
      <c r="L21" s="62"/>
      <c r="M21" s="57">
        <f t="shared" si="0"/>
        <v>5168748</v>
      </c>
      <c r="N21" s="14">
        <f t="shared" si="1"/>
        <v>40301953</v>
      </c>
      <c r="O21" s="60"/>
    </row>
    <row r="22" spans="1:15" s="4" customFormat="1" ht="28.5" customHeight="1" x14ac:dyDescent="0.2">
      <c r="A22" s="8" t="s">
        <v>56</v>
      </c>
      <c r="B22" s="14">
        <v>22000000</v>
      </c>
      <c r="C22" s="6" t="s">
        <v>64</v>
      </c>
      <c r="D22" s="13" t="s">
        <v>68</v>
      </c>
      <c r="E22" s="16" t="s">
        <v>71</v>
      </c>
      <c r="F22" s="14">
        <v>52873</v>
      </c>
      <c r="G22" s="22">
        <v>43028260</v>
      </c>
      <c r="H22" s="22">
        <v>0</v>
      </c>
      <c r="I22" s="14">
        <v>0</v>
      </c>
      <c r="J22" s="57">
        <f t="shared" si="2"/>
        <v>449450</v>
      </c>
      <c r="K22" s="61">
        <v>449450</v>
      </c>
      <c r="L22" s="62"/>
      <c r="M22" s="57">
        <f t="shared" si="0"/>
        <v>449450</v>
      </c>
      <c r="N22" s="14">
        <f>+G22+H22-I22</f>
        <v>43028260</v>
      </c>
      <c r="O22" s="60"/>
    </row>
    <row r="23" spans="1:15" s="4" customFormat="1" ht="31.5" customHeight="1" x14ac:dyDescent="0.2">
      <c r="A23" s="9" t="s">
        <v>57</v>
      </c>
      <c r="B23" s="11">
        <v>105452</v>
      </c>
      <c r="C23" s="16" t="s">
        <v>65</v>
      </c>
      <c r="D23" s="13" t="s">
        <v>69</v>
      </c>
      <c r="E23" s="16" t="s">
        <v>71</v>
      </c>
      <c r="F23" s="19">
        <v>46290</v>
      </c>
      <c r="G23" s="14">
        <v>31344</v>
      </c>
      <c r="H23" s="22"/>
      <c r="I23" s="14">
        <v>17725</v>
      </c>
      <c r="J23" s="57">
        <f t="shared" si="2"/>
        <v>877</v>
      </c>
      <c r="K23" s="61">
        <v>877</v>
      </c>
      <c r="L23" s="62"/>
      <c r="M23" s="57">
        <f t="shared" si="0"/>
        <v>18602</v>
      </c>
      <c r="N23" s="14">
        <f>+G23-I23</f>
        <v>13619</v>
      </c>
      <c r="O23" s="60"/>
    </row>
    <row r="24" spans="1:15" s="4" customFormat="1" ht="21.75" customHeight="1" x14ac:dyDescent="0.2">
      <c r="A24" s="9" t="s">
        <v>58</v>
      </c>
      <c r="B24" s="11">
        <v>130800</v>
      </c>
      <c r="C24" s="16" t="s">
        <v>66</v>
      </c>
      <c r="D24" s="13" t="s">
        <v>69</v>
      </c>
      <c r="E24" s="16" t="s">
        <v>71</v>
      </c>
      <c r="F24" s="19">
        <v>46387</v>
      </c>
      <c r="G24" s="14">
        <v>31724</v>
      </c>
      <c r="H24" s="22"/>
      <c r="I24" s="14">
        <v>17970</v>
      </c>
      <c r="J24" s="57">
        <f t="shared" si="2"/>
        <v>570</v>
      </c>
      <c r="K24" s="61">
        <v>570</v>
      </c>
      <c r="L24" s="62"/>
      <c r="M24" s="57">
        <f t="shared" si="0"/>
        <v>18540</v>
      </c>
      <c r="N24" s="14">
        <f>+G24-I24</f>
        <v>13754</v>
      </c>
      <c r="O24" s="60"/>
    </row>
    <row r="25" spans="1:15" s="4" customFormat="1" ht="57" customHeight="1" x14ac:dyDescent="0.2">
      <c r="A25" s="9" t="s">
        <v>59</v>
      </c>
      <c r="B25" s="11">
        <v>60000000</v>
      </c>
      <c r="C25" s="6" t="s">
        <v>64</v>
      </c>
      <c r="D25" s="13" t="s">
        <v>68</v>
      </c>
      <c r="E25" s="16" t="s">
        <v>71</v>
      </c>
      <c r="F25" s="20">
        <v>53949</v>
      </c>
      <c r="G25" s="21">
        <v>117349800</v>
      </c>
      <c r="H25" s="21"/>
      <c r="I25" s="21">
        <v>0</v>
      </c>
      <c r="J25" s="57">
        <f t="shared" si="2"/>
        <v>3922769</v>
      </c>
      <c r="K25" s="61">
        <v>3922769</v>
      </c>
      <c r="L25" s="62"/>
      <c r="M25" s="57">
        <f t="shared" si="0"/>
        <v>3922769</v>
      </c>
      <c r="N25" s="28">
        <f>+G25+H25</f>
        <v>117349800</v>
      </c>
      <c r="O25" s="60"/>
    </row>
    <row r="26" spans="1:15" s="4" customFormat="1" ht="64.5" customHeight="1" x14ac:dyDescent="0.2">
      <c r="A26" s="9" t="s">
        <v>60</v>
      </c>
      <c r="B26" s="15">
        <v>50000000</v>
      </c>
      <c r="C26" s="6" t="s">
        <v>64</v>
      </c>
      <c r="D26" s="13" t="s">
        <v>68</v>
      </c>
      <c r="E26" s="16" t="s">
        <v>71</v>
      </c>
      <c r="F26" s="19">
        <v>54387</v>
      </c>
      <c r="G26" s="21">
        <v>58674900</v>
      </c>
      <c r="H26" s="21">
        <v>39116600</v>
      </c>
      <c r="I26" s="21">
        <v>0</v>
      </c>
      <c r="J26" s="57">
        <f t="shared" si="2"/>
        <v>2763979</v>
      </c>
      <c r="K26" s="61">
        <v>2763979</v>
      </c>
      <c r="L26" s="62"/>
      <c r="M26" s="57">
        <f t="shared" si="0"/>
        <v>2763979</v>
      </c>
      <c r="N26" s="14">
        <f>+G26+H26-I26</f>
        <v>97791500</v>
      </c>
      <c r="O26" s="60"/>
    </row>
    <row r="27" spans="1:15" s="4" customFormat="1" ht="51" customHeight="1" x14ac:dyDescent="0.2">
      <c r="A27" s="8" t="s">
        <v>61</v>
      </c>
      <c r="B27" s="15">
        <v>195500000</v>
      </c>
      <c r="C27" s="6" t="s">
        <v>64</v>
      </c>
      <c r="D27" s="13" t="s">
        <v>68</v>
      </c>
      <c r="E27" s="16" t="s">
        <v>71</v>
      </c>
      <c r="F27" s="19">
        <v>54422</v>
      </c>
      <c r="G27" s="21">
        <v>58674900</v>
      </c>
      <c r="H27" s="21">
        <v>120870294</v>
      </c>
      <c r="I27" s="21">
        <v>0</v>
      </c>
      <c r="J27" s="57">
        <f t="shared" si="2"/>
        <v>3280122</v>
      </c>
      <c r="K27" s="61">
        <v>3280122</v>
      </c>
      <c r="L27" s="62"/>
      <c r="M27" s="57">
        <f t="shared" si="0"/>
        <v>3280122</v>
      </c>
      <c r="N27" s="14">
        <f>+G27+H27-I27</f>
        <v>179545194</v>
      </c>
      <c r="O27" s="60"/>
    </row>
    <row r="28" spans="1:15" s="4" customFormat="1" ht="36.75" customHeight="1" x14ac:dyDescent="0.2">
      <c r="A28" s="10" t="s">
        <v>62</v>
      </c>
      <c r="B28" s="11">
        <v>825000</v>
      </c>
      <c r="C28" s="6" t="s">
        <v>66</v>
      </c>
      <c r="D28" s="13" t="s">
        <v>70</v>
      </c>
      <c r="E28" s="16" t="s">
        <v>71</v>
      </c>
      <c r="F28" s="19"/>
      <c r="G28" s="21">
        <v>713278</v>
      </c>
      <c r="H28" s="21"/>
      <c r="I28" s="27">
        <v>103128</v>
      </c>
      <c r="J28" s="57">
        <f t="shared" si="2"/>
        <v>2798</v>
      </c>
      <c r="K28" s="61">
        <v>2548</v>
      </c>
      <c r="L28" s="21">
        <v>250</v>
      </c>
      <c r="M28" s="57">
        <f t="shared" si="0"/>
        <v>105926</v>
      </c>
      <c r="N28" s="14">
        <f>+G28-I28</f>
        <v>610150</v>
      </c>
      <c r="O28" s="60"/>
    </row>
    <row r="29" spans="1:15" s="4" customFormat="1" ht="36.75" customHeight="1" x14ac:dyDescent="0.2">
      <c r="A29" s="43" t="s">
        <v>100</v>
      </c>
      <c r="B29" s="11">
        <v>117136</v>
      </c>
      <c r="C29" s="6" t="s">
        <v>101</v>
      </c>
      <c r="D29" s="44" t="s">
        <v>70</v>
      </c>
      <c r="E29" s="16" t="s">
        <v>103</v>
      </c>
      <c r="F29" s="19">
        <v>46387</v>
      </c>
      <c r="G29" s="21"/>
      <c r="H29" s="21">
        <v>117136</v>
      </c>
      <c r="I29" s="27">
        <v>34248</v>
      </c>
      <c r="J29" s="57"/>
      <c r="K29" s="61">
        <v>0</v>
      </c>
      <c r="L29" s="21">
        <v>0</v>
      </c>
      <c r="M29" s="57"/>
      <c r="N29" s="14">
        <f>+H29-I29</f>
        <v>82888</v>
      </c>
      <c r="O29" s="60"/>
    </row>
    <row r="30" spans="1:15" s="4" customFormat="1" ht="36.75" customHeight="1" x14ac:dyDescent="0.2">
      <c r="A30" s="45" t="s">
        <v>104</v>
      </c>
      <c r="B30" s="11">
        <v>14384</v>
      </c>
      <c r="C30" s="6" t="s">
        <v>102</v>
      </c>
      <c r="D30" s="13"/>
      <c r="E30" s="16" t="s">
        <v>103</v>
      </c>
      <c r="F30" s="20">
        <v>47036</v>
      </c>
      <c r="G30" s="21"/>
      <c r="H30" s="21">
        <v>14384</v>
      </c>
      <c r="I30" s="27">
        <v>1200</v>
      </c>
      <c r="J30" s="57"/>
      <c r="K30" s="61"/>
      <c r="L30" s="21"/>
      <c r="M30" s="57"/>
      <c r="N30" s="14">
        <f>+H30-I30</f>
        <v>13184</v>
      </c>
      <c r="O30" s="60"/>
    </row>
    <row r="31" spans="1:15" s="4" customFormat="1" ht="21" customHeight="1" x14ac:dyDescent="0.2">
      <c r="A31" s="109" t="s">
        <v>2</v>
      </c>
      <c r="B31" s="110"/>
      <c r="C31" s="110"/>
      <c r="D31" s="110"/>
      <c r="E31" s="110"/>
      <c r="F31" s="111"/>
      <c r="G31" s="63">
        <f>SUM(G14:G29)</f>
        <v>757966352</v>
      </c>
      <c r="H31" s="63">
        <f t="shared" ref="H31:N31" si="3">SUM(H14:H30)</f>
        <v>160118414</v>
      </c>
      <c r="I31" s="63">
        <f t="shared" si="3"/>
        <v>37922499</v>
      </c>
      <c r="J31" s="63">
        <f t="shared" si="3"/>
        <v>22055494.82</v>
      </c>
      <c r="K31" s="63">
        <f t="shared" si="3"/>
        <v>22055244.82</v>
      </c>
      <c r="L31" s="63">
        <f t="shared" si="3"/>
        <v>250</v>
      </c>
      <c r="M31" s="63">
        <f>+I31+K31+L31</f>
        <v>59977993.82</v>
      </c>
      <c r="N31" s="63">
        <f t="shared" si="3"/>
        <v>874660252</v>
      </c>
      <c r="O31" s="60"/>
    </row>
    <row r="32" spans="1:15" s="4" customFormat="1" ht="15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90"/>
      <c r="M32" s="64"/>
      <c r="N32" s="64"/>
      <c r="O32" s="60"/>
    </row>
    <row r="33" spans="1:15" ht="18.75" customHeight="1" x14ac:dyDescent="0.2">
      <c r="A33" s="65" t="s">
        <v>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46"/>
      <c r="M33" s="46"/>
      <c r="N33" s="46"/>
      <c r="O33" s="46"/>
    </row>
    <row r="34" spans="1:15" ht="29.25" customHeight="1" x14ac:dyDescent="0.2">
      <c r="A34" s="118" t="s">
        <v>108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07"/>
      <c r="M34" s="107"/>
      <c r="N34" s="107"/>
      <c r="O34" s="107"/>
    </row>
    <row r="35" spans="1:15" ht="30" customHeight="1" x14ac:dyDescent="0.2">
      <c r="A35" s="106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7"/>
      <c r="M35" s="107"/>
      <c r="N35" s="107"/>
      <c r="O35" s="46"/>
    </row>
    <row r="36" spans="1:15" s="4" customFormat="1" ht="13.5" customHeight="1" x14ac:dyDescent="0.2">
      <c r="A36" s="104" t="s">
        <v>109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60"/>
    </row>
    <row r="37" spans="1:15" s="4" customFormat="1" ht="24.75" customHeight="1" x14ac:dyDescent="0.2">
      <c r="A37" s="104" t="s">
        <v>90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5"/>
      <c r="M37" s="105"/>
      <c r="N37" s="105"/>
      <c r="O37" s="105"/>
    </row>
    <row r="38" spans="1:15" s="4" customFormat="1" x14ac:dyDescent="0.2">
      <c r="A38" s="91" t="s">
        <v>91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</row>
    <row r="39" spans="1:15" s="4" customFormat="1" ht="15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7"/>
      <c r="K39" s="67"/>
      <c r="L39" s="68"/>
      <c r="M39" s="68"/>
      <c r="N39" s="68"/>
      <c r="O39" s="60"/>
    </row>
    <row r="40" spans="1:15" s="4" customFormat="1" ht="19.5" customHeight="1" x14ac:dyDescent="0.2">
      <c r="A40" s="51" t="s">
        <v>4</v>
      </c>
      <c r="B40" s="64"/>
      <c r="C40" s="64"/>
      <c r="D40" s="64"/>
      <c r="E40" s="64"/>
      <c r="F40" s="64"/>
      <c r="G40" s="64"/>
      <c r="H40" s="46"/>
      <c r="I40" s="46"/>
      <c r="J40" s="69"/>
      <c r="K40" s="69"/>
      <c r="L40" s="60"/>
      <c r="M40" s="60"/>
      <c r="N40" s="60"/>
      <c r="O40" s="60"/>
    </row>
    <row r="41" spans="1:15" s="4" customFormat="1" ht="5.25" customHeight="1" x14ac:dyDescent="0.2">
      <c r="A41" s="52"/>
      <c r="B41" s="64"/>
      <c r="C41" s="64"/>
      <c r="D41" s="64"/>
      <c r="E41" s="64"/>
      <c r="F41" s="64"/>
      <c r="G41" s="64"/>
      <c r="H41" s="46"/>
      <c r="I41" s="46"/>
      <c r="J41" s="69"/>
      <c r="K41" s="69"/>
      <c r="L41" s="60"/>
      <c r="M41" s="60"/>
      <c r="N41" s="60"/>
      <c r="O41" s="60"/>
    </row>
    <row r="42" spans="1:15" s="4" customFormat="1" ht="117.75" customHeight="1" x14ac:dyDescent="0.2">
      <c r="A42" s="70" t="s">
        <v>16</v>
      </c>
      <c r="B42" s="70" t="s">
        <v>36</v>
      </c>
      <c r="C42" s="70" t="s">
        <v>19</v>
      </c>
      <c r="D42" s="70" t="s">
        <v>17</v>
      </c>
      <c r="E42" s="70" t="s">
        <v>33</v>
      </c>
      <c r="F42" s="70" t="s">
        <v>92</v>
      </c>
      <c r="G42" s="70" t="s">
        <v>93</v>
      </c>
      <c r="H42" s="46"/>
      <c r="I42" s="46"/>
      <c r="J42" s="71"/>
      <c r="K42" s="71"/>
      <c r="L42" s="60"/>
      <c r="M42" s="60"/>
      <c r="N42" s="60"/>
      <c r="O42" s="60"/>
    </row>
    <row r="43" spans="1:15" s="4" customFormat="1" x14ac:dyDescent="0.2">
      <c r="A43" s="72" t="s">
        <v>20</v>
      </c>
      <c r="B43" s="72" t="s">
        <v>21</v>
      </c>
      <c r="C43" s="72" t="s">
        <v>22</v>
      </c>
      <c r="D43" s="72" t="s">
        <v>23</v>
      </c>
      <c r="E43" s="72" t="s">
        <v>24</v>
      </c>
      <c r="F43" s="72" t="s">
        <v>25</v>
      </c>
      <c r="G43" s="72" t="s">
        <v>27</v>
      </c>
      <c r="H43" s="46"/>
      <c r="I43" s="46"/>
      <c r="J43" s="71"/>
      <c r="K43" s="71"/>
      <c r="L43" s="60"/>
      <c r="M43" s="60"/>
      <c r="N43" s="60"/>
      <c r="O43" s="60"/>
    </row>
    <row r="44" spans="1:15" s="4" customFormat="1" ht="44.25" customHeight="1" x14ac:dyDescent="0.2">
      <c r="A44" s="7" t="s">
        <v>84</v>
      </c>
      <c r="B44" s="21">
        <v>7187675</v>
      </c>
      <c r="C44" s="29">
        <v>43409</v>
      </c>
      <c r="D44" s="30" t="s">
        <v>72</v>
      </c>
      <c r="E44" s="30" t="s">
        <v>73</v>
      </c>
      <c r="F44" s="73"/>
      <c r="G44" s="73"/>
      <c r="H44" s="46"/>
      <c r="I44" s="46"/>
      <c r="J44" s="69"/>
      <c r="K44" s="69"/>
      <c r="L44" s="60"/>
      <c r="M44" s="60"/>
      <c r="N44" s="60"/>
      <c r="O44" s="60"/>
    </row>
    <row r="45" spans="1:15" s="4" customFormat="1" ht="24" customHeight="1" x14ac:dyDescent="0.2">
      <c r="A45" s="73"/>
      <c r="B45" s="58"/>
      <c r="C45" s="74"/>
      <c r="D45" s="73"/>
      <c r="E45" s="73"/>
      <c r="F45" s="73"/>
      <c r="G45" s="73"/>
      <c r="H45" s="46"/>
      <c r="I45" s="46"/>
      <c r="J45" s="69"/>
      <c r="K45" s="69"/>
      <c r="L45" s="60"/>
      <c r="M45" s="60"/>
      <c r="N45" s="60"/>
      <c r="O45" s="60"/>
    </row>
    <row r="46" spans="1:15" s="5" customFormat="1" ht="24" customHeight="1" x14ac:dyDescent="0.2">
      <c r="A46" s="73" t="s">
        <v>14</v>
      </c>
      <c r="B46" s="58"/>
      <c r="C46" s="73"/>
      <c r="D46" s="73"/>
      <c r="E46" s="73"/>
      <c r="F46" s="73"/>
      <c r="G46" s="73"/>
      <c r="H46" s="46"/>
      <c r="I46" s="46"/>
      <c r="J46" s="69"/>
      <c r="K46" s="69"/>
      <c r="L46" s="71"/>
      <c r="M46" s="71"/>
      <c r="N46" s="71"/>
      <c r="O46" s="71"/>
    </row>
    <row r="47" spans="1:15" s="5" customFormat="1" ht="24" customHeight="1" x14ac:dyDescent="0.2">
      <c r="A47" s="73" t="s">
        <v>15</v>
      </c>
      <c r="B47" s="58"/>
      <c r="C47" s="73"/>
      <c r="D47" s="73"/>
      <c r="E47" s="73"/>
      <c r="F47" s="73"/>
      <c r="G47" s="73"/>
      <c r="H47" s="46"/>
      <c r="I47" s="46"/>
      <c r="J47" s="69"/>
      <c r="K47" s="69"/>
      <c r="L47" s="71"/>
      <c r="M47" s="71"/>
      <c r="N47" s="71"/>
      <c r="O47" s="71"/>
    </row>
    <row r="48" spans="1:15" s="5" customFormat="1" ht="20.25" customHeight="1" x14ac:dyDescent="0.2">
      <c r="A48" s="75"/>
      <c r="B48" s="76"/>
      <c r="C48" s="76"/>
      <c r="D48" s="76"/>
      <c r="E48" s="77" t="s">
        <v>2</v>
      </c>
      <c r="F48" s="78">
        <f>SUM(F44:F47)</f>
        <v>0</v>
      </c>
      <c r="G48" s="78">
        <f>SUM(G44:G47)</f>
        <v>0</v>
      </c>
      <c r="H48" s="46"/>
      <c r="I48" s="46"/>
      <c r="J48" s="69"/>
      <c r="K48" s="69"/>
      <c r="L48" s="71"/>
      <c r="M48" s="71"/>
      <c r="N48" s="71"/>
      <c r="O48" s="71"/>
    </row>
    <row r="49" spans="1:15" s="5" customFormat="1" ht="15" x14ac:dyDescent="0.2">
      <c r="A49" s="71"/>
      <c r="B49" s="71"/>
      <c r="C49" s="71"/>
      <c r="D49" s="71"/>
      <c r="E49" s="71"/>
      <c r="F49" s="71"/>
      <c r="G49" s="71"/>
      <c r="H49" s="69"/>
      <c r="I49" s="69"/>
      <c r="J49" s="69"/>
      <c r="K49" s="69"/>
      <c r="L49" s="71"/>
      <c r="M49" s="71"/>
      <c r="N49" s="71"/>
      <c r="O49" s="71"/>
    </row>
    <row r="50" spans="1:15" s="5" customFormat="1" ht="15" x14ac:dyDescent="0.2">
      <c r="A50" s="65" t="s">
        <v>37</v>
      </c>
      <c r="B50" s="71"/>
      <c r="C50" s="71"/>
      <c r="D50" s="71"/>
      <c r="E50" s="71"/>
      <c r="F50" s="71"/>
      <c r="G50" s="71"/>
      <c r="H50" s="69"/>
      <c r="I50" s="69"/>
      <c r="J50" s="69"/>
      <c r="K50" s="69"/>
      <c r="L50" s="71"/>
      <c r="M50" s="71"/>
      <c r="N50" s="71"/>
      <c r="O50" s="71"/>
    </row>
    <row r="51" spans="1:15" s="5" customFormat="1" ht="14.25" x14ac:dyDescent="0.2">
      <c r="A51" s="91" t="s">
        <v>110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71"/>
    </row>
    <row r="52" spans="1:15" s="5" customFormat="1" ht="13.5" customHeight="1" x14ac:dyDescent="0.2">
      <c r="A52" s="64"/>
      <c r="B52" s="64"/>
      <c r="C52" s="64"/>
      <c r="D52" s="64"/>
      <c r="E52" s="64"/>
      <c r="F52" s="64"/>
      <c r="G52" s="64"/>
      <c r="H52" s="69"/>
      <c r="I52" s="69"/>
      <c r="J52" s="69"/>
      <c r="K52" s="69"/>
      <c r="L52" s="71"/>
      <c r="M52" s="71"/>
      <c r="N52" s="71"/>
      <c r="O52" s="71"/>
    </row>
    <row r="53" spans="1:15" s="5" customFormat="1" ht="15" x14ac:dyDescent="0.2">
      <c r="A53" s="51" t="s">
        <v>111</v>
      </c>
      <c r="B53" s="64"/>
      <c r="C53" s="64"/>
      <c r="D53" s="64"/>
      <c r="E53" s="64"/>
      <c r="F53" s="64"/>
      <c r="G53" s="64"/>
      <c r="H53" s="69"/>
      <c r="I53" s="69"/>
      <c r="J53" s="69"/>
      <c r="K53" s="69"/>
      <c r="L53" s="71"/>
      <c r="M53" s="71"/>
      <c r="N53" s="71"/>
      <c r="O53" s="71"/>
    </row>
    <row r="54" spans="1:15" s="5" customFormat="1" ht="11.25" customHeight="1" x14ac:dyDescent="0.2">
      <c r="A54" s="52"/>
      <c r="B54" s="64"/>
      <c r="C54" s="64"/>
      <c r="D54" s="64"/>
      <c r="E54" s="64"/>
      <c r="F54" s="64"/>
      <c r="G54" s="64"/>
      <c r="H54" s="69"/>
      <c r="I54" s="69"/>
      <c r="J54" s="69"/>
      <c r="K54" s="69"/>
      <c r="L54" s="71"/>
      <c r="M54" s="71"/>
      <c r="N54" s="71"/>
      <c r="O54" s="71"/>
    </row>
    <row r="55" spans="1:15" s="4" customFormat="1" ht="15.75" customHeight="1" x14ac:dyDescent="0.2">
      <c r="A55" s="98" t="s">
        <v>41</v>
      </c>
      <c r="B55" s="98" t="s">
        <v>39</v>
      </c>
      <c r="C55" s="101" t="s">
        <v>5</v>
      </c>
      <c r="D55" s="101" t="s">
        <v>43</v>
      </c>
      <c r="E55" s="101" t="s">
        <v>8</v>
      </c>
      <c r="F55" s="101" t="s">
        <v>38</v>
      </c>
      <c r="G55" s="101" t="s">
        <v>94</v>
      </c>
      <c r="H55" s="101" t="s">
        <v>105</v>
      </c>
      <c r="I55" s="101" t="s">
        <v>106</v>
      </c>
      <c r="J55" s="101" t="s">
        <v>112</v>
      </c>
      <c r="K55" s="101" t="s">
        <v>95</v>
      </c>
      <c r="L55" s="60"/>
      <c r="M55" s="60"/>
      <c r="N55" s="60"/>
      <c r="O55" s="60"/>
    </row>
    <row r="56" spans="1:15" s="4" customFormat="1" ht="12.75" customHeight="1" x14ac:dyDescent="0.2">
      <c r="A56" s="99"/>
      <c r="B56" s="99"/>
      <c r="C56" s="102"/>
      <c r="D56" s="102"/>
      <c r="E56" s="102"/>
      <c r="F56" s="102"/>
      <c r="G56" s="102"/>
      <c r="H56" s="102"/>
      <c r="I56" s="102"/>
      <c r="J56" s="102"/>
      <c r="K56" s="102"/>
      <c r="L56" s="60"/>
      <c r="M56" s="60"/>
      <c r="N56" s="60"/>
      <c r="O56" s="60"/>
    </row>
    <row r="57" spans="1:15" s="4" customFormat="1" ht="69.75" customHeight="1" x14ac:dyDescent="0.2">
      <c r="A57" s="100"/>
      <c r="B57" s="100"/>
      <c r="C57" s="103"/>
      <c r="D57" s="103"/>
      <c r="E57" s="103"/>
      <c r="F57" s="103"/>
      <c r="G57" s="103"/>
      <c r="H57" s="103"/>
      <c r="I57" s="103"/>
      <c r="J57" s="103"/>
      <c r="K57" s="103"/>
      <c r="L57" s="60"/>
      <c r="M57" s="60"/>
      <c r="N57" s="60"/>
      <c r="O57" s="60"/>
    </row>
    <row r="58" spans="1:15" s="4" customFormat="1" ht="15" x14ac:dyDescent="0.2">
      <c r="A58" s="55" t="s">
        <v>20</v>
      </c>
      <c r="B58" s="55" t="s">
        <v>21</v>
      </c>
      <c r="C58" s="55" t="s">
        <v>22</v>
      </c>
      <c r="D58" s="55" t="s">
        <v>23</v>
      </c>
      <c r="E58" s="55" t="s">
        <v>25</v>
      </c>
      <c r="F58" s="55" t="s">
        <v>27</v>
      </c>
      <c r="G58" s="55" t="s">
        <v>28</v>
      </c>
      <c r="H58" s="55" t="s">
        <v>26</v>
      </c>
      <c r="I58" s="55" t="s">
        <v>34</v>
      </c>
      <c r="J58" s="79" t="s">
        <v>29</v>
      </c>
      <c r="K58" s="80" t="s">
        <v>30</v>
      </c>
      <c r="L58" s="60"/>
      <c r="M58" s="60"/>
      <c r="N58" s="60"/>
      <c r="O58" s="60"/>
    </row>
    <row r="59" spans="1:15" s="4" customFormat="1" ht="32.25" customHeight="1" x14ac:dyDescent="0.2">
      <c r="A59" s="31" t="s">
        <v>74</v>
      </c>
      <c r="B59" s="31" t="s">
        <v>78</v>
      </c>
      <c r="C59" s="34">
        <v>552292.04</v>
      </c>
      <c r="D59" s="35" t="s">
        <v>82</v>
      </c>
      <c r="E59" s="36" t="s">
        <v>70</v>
      </c>
      <c r="F59" s="37">
        <v>45833</v>
      </c>
      <c r="G59" s="38">
        <v>29068</v>
      </c>
      <c r="H59" s="14">
        <v>0</v>
      </c>
      <c r="I59" s="28">
        <v>29068</v>
      </c>
      <c r="J59" s="14">
        <v>313</v>
      </c>
      <c r="K59" s="39">
        <f t="shared" ref="K59:K63" si="4">+G59-I59</f>
        <v>0</v>
      </c>
      <c r="L59" s="40"/>
      <c r="M59" s="60"/>
      <c r="N59" s="60"/>
      <c r="O59" s="60"/>
    </row>
    <row r="60" spans="1:15" s="4" customFormat="1" ht="28.5" customHeight="1" x14ac:dyDescent="0.2">
      <c r="A60" s="32" t="s">
        <v>75</v>
      </c>
      <c r="B60" s="32" t="s">
        <v>79</v>
      </c>
      <c r="C60" s="34">
        <v>462498.06</v>
      </c>
      <c r="D60" s="35" t="s">
        <v>82</v>
      </c>
      <c r="E60" s="36" t="s">
        <v>70</v>
      </c>
      <c r="F60" s="37">
        <v>45769</v>
      </c>
      <c r="G60" s="38">
        <v>12498</v>
      </c>
      <c r="H60" s="14">
        <v>0</v>
      </c>
      <c r="I60" s="28">
        <v>12498</v>
      </c>
      <c r="J60" s="14">
        <v>77</v>
      </c>
      <c r="K60" s="39">
        <f t="shared" si="4"/>
        <v>0</v>
      </c>
      <c r="L60" s="40"/>
      <c r="M60" s="60"/>
      <c r="N60" s="60"/>
      <c r="O60" s="60"/>
    </row>
    <row r="61" spans="1:15" s="4" customFormat="1" ht="36" customHeight="1" x14ac:dyDescent="0.2">
      <c r="A61" s="33" t="s">
        <v>76</v>
      </c>
      <c r="B61" s="31" t="s">
        <v>80</v>
      </c>
      <c r="C61" s="16">
        <v>425767.52</v>
      </c>
      <c r="D61" s="35" t="s">
        <v>82</v>
      </c>
      <c r="E61" s="36" t="s">
        <v>70</v>
      </c>
      <c r="F61" s="37">
        <v>45738</v>
      </c>
      <c r="G61" s="38">
        <v>11356</v>
      </c>
      <c r="H61" s="14">
        <v>0</v>
      </c>
      <c r="I61" s="28">
        <v>11356</v>
      </c>
      <c r="J61" s="14">
        <v>217</v>
      </c>
      <c r="K61" s="39">
        <f t="shared" si="4"/>
        <v>0</v>
      </c>
      <c r="L61" s="40"/>
      <c r="M61" s="60"/>
      <c r="N61" s="60"/>
      <c r="O61" s="60"/>
    </row>
    <row r="62" spans="1:15" s="4" customFormat="1" ht="27.75" customHeight="1" x14ac:dyDescent="0.2">
      <c r="A62" s="33" t="s">
        <v>77</v>
      </c>
      <c r="B62" s="31" t="s">
        <v>81</v>
      </c>
      <c r="C62" s="16">
        <v>499845</v>
      </c>
      <c r="D62" s="35" t="s">
        <v>83</v>
      </c>
      <c r="E62" s="36" t="s">
        <v>70</v>
      </c>
      <c r="F62" s="37">
        <v>46265</v>
      </c>
      <c r="G62" s="38">
        <v>96125</v>
      </c>
      <c r="H62" s="14">
        <v>0</v>
      </c>
      <c r="I62" s="28">
        <v>57674</v>
      </c>
      <c r="J62" s="14">
        <v>3021</v>
      </c>
      <c r="K62" s="39">
        <f t="shared" si="4"/>
        <v>38451</v>
      </c>
      <c r="L62" s="40"/>
      <c r="M62" s="60"/>
      <c r="N62" s="60"/>
      <c r="O62" s="60"/>
    </row>
    <row r="63" spans="1:15" s="4" customFormat="1" ht="32.25" customHeight="1" x14ac:dyDescent="0.2">
      <c r="A63" s="31" t="s">
        <v>98</v>
      </c>
      <c r="B63" s="33" t="s">
        <v>79</v>
      </c>
      <c r="C63" s="16">
        <v>400000</v>
      </c>
      <c r="D63" s="35" t="s">
        <v>83</v>
      </c>
      <c r="E63" s="36" t="s">
        <v>70</v>
      </c>
      <c r="F63" s="37">
        <v>46995</v>
      </c>
      <c r="G63" s="38">
        <v>400000</v>
      </c>
      <c r="H63" s="14">
        <v>0</v>
      </c>
      <c r="I63" s="28">
        <v>0</v>
      </c>
      <c r="J63" s="14">
        <v>0</v>
      </c>
      <c r="K63" s="39">
        <f t="shared" si="4"/>
        <v>400000</v>
      </c>
      <c r="L63" s="40"/>
      <c r="M63" s="60"/>
      <c r="N63" s="60"/>
      <c r="O63" s="60"/>
    </row>
    <row r="64" spans="1:15" s="4" customFormat="1" ht="32.25" customHeight="1" x14ac:dyDescent="0.2">
      <c r="A64" s="31" t="s">
        <v>99</v>
      </c>
      <c r="B64" s="31" t="s">
        <v>80</v>
      </c>
      <c r="C64" s="16"/>
      <c r="D64" s="16"/>
      <c r="E64" s="41"/>
      <c r="F64" s="42"/>
      <c r="G64" s="38"/>
      <c r="H64" s="21">
        <v>52668</v>
      </c>
      <c r="I64" s="27">
        <v>1804</v>
      </c>
      <c r="J64" s="21">
        <v>11</v>
      </c>
      <c r="K64" s="39">
        <f>+H64-I64</f>
        <v>50864</v>
      </c>
      <c r="L64" s="40"/>
      <c r="M64" s="60"/>
      <c r="N64" s="60"/>
      <c r="O64" s="60"/>
    </row>
    <row r="65" spans="1:15" s="5" customFormat="1" ht="21.75" customHeight="1" x14ac:dyDescent="0.2">
      <c r="A65" s="75"/>
      <c r="B65" s="81"/>
      <c r="C65" s="81"/>
      <c r="D65" s="81"/>
      <c r="E65" s="82"/>
      <c r="F65" s="63"/>
      <c r="G65" s="63">
        <f>SUM(G59:G63)</f>
        <v>549047</v>
      </c>
      <c r="H65" s="63">
        <f>SUM(H59:H64)</f>
        <v>52668</v>
      </c>
      <c r="I65" s="63">
        <f>SUM(I59:I64)</f>
        <v>112400</v>
      </c>
      <c r="J65" s="83">
        <f>SUM(J59:J64)</f>
        <v>3639</v>
      </c>
      <c r="K65" s="83">
        <f>SUM(K59:K64)</f>
        <v>489315</v>
      </c>
      <c r="L65" s="71"/>
      <c r="M65" s="71"/>
      <c r="N65" s="71"/>
      <c r="O65" s="71"/>
    </row>
    <row r="66" spans="1:15" s="5" customFormat="1" ht="15" x14ac:dyDescent="0.2">
      <c r="A66" s="64"/>
      <c r="B66" s="64"/>
      <c r="C66" s="64"/>
      <c r="D66" s="64"/>
      <c r="E66" s="64"/>
      <c r="F66" s="64"/>
      <c r="G66" s="64"/>
      <c r="H66" s="69"/>
      <c r="I66" s="69"/>
      <c r="J66" s="69"/>
      <c r="K66" s="69"/>
      <c r="L66" s="71"/>
      <c r="M66" s="71"/>
      <c r="N66" s="71"/>
      <c r="O66" s="71"/>
    </row>
    <row r="67" spans="1:15" s="5" customFormat="1" ht="15" x14ac:dyDescent="0.2">
      <c r="A67" s="51" t="s">
        <v>113</v>
      </c>
      <c r="B67" s="64"/>
      <c r="C67" s="64"/>
      <c r="D67" s="64"/>
      <c r="E67" s="64"/>
      <c r="F67" s="64"/>
      <c r="G67" s="64"/>
      <c r="H67" s="69"/>
      <c r="I67" s="69"/>
      <c r="J67" s="46"/>
      <c r="K67" s="46"/>
      <c r="L67" s="46"/>
      <c r="M67" s="71"/>
      <c r="N67" s="71"/>
      <c r="O67" s="71"/>
    </row>
    <row r="68" spans="1:15" s="5" customFormat="1" ht="15" x14ac:dyDescent="0.2">
      <c r="A68" s="52"/>
      <c r="B68" s="64"/>
      <c r="C68" s="64"/>
      <c r="D68" s="64"/>
      <c r="E68" s="64"/>
      <c r="F68" s="64"/>
      <c r="G68" s="64"/>
      <c r="H68" s="69"/>
      <c r="I68" s="69"/>
      <c r="J68" s="46"/>
      <c r="K68" s="46"/>
      <c r="L68" s="46"/>
      <c r="M68" s="71"/>
      <c r="N68" s="71"/>
      <c r="O68" s="71"/>
    </row>
    <row r="69" spans="1:15" s="4" customFormat="1" ht="111.75" customHeight="1" x14ac:dyDescent="0.2">
      <c r="A69" s="84" t="s">
        <v>16</v>
      </c>
      <c r="B69" s="70" t="s">
        <v>44</v>
      </c>
      <c r="C69" s="70" t="s">
        <v>18</v>
      </c>
      <c r="D69" s="70" t="s">
        <v>46</v>
      </c>
      <c r="E69" s="70" t="s">
        <v>45</v>
      </c>
      <c r="F69" s="70" t="s">
        <v>96</v>
      </c>
      <c r="G69" s="70" t="s">
        <v>97</v>
      </c>
      <c r="H69" s="71"/>
      <c r="I69" s="71"/>
      <c r="J69" s="46"/>
      <c r="K69" s="46"/>
      <c r="L69" s="46"/>
      <c r="M69" s="60"/>
      <c r="N69" s="60"/>
      <c r="O69" s="60"/>
    </row>
    <row r="70" spans="1:15" s="4" customFormat="1" x14ac:dyDescent="0.2">
      <c r="A70" s="55" t="s">
        <v>20</v>
      </c>
      <c r="B70" s="55" t="s">
        <v>21</v>
      </c>
      <c r="C70" s="55" t="s">
        <v>22</v>
      </c>
      <c r="D70" s="55" t="s">
        <v>23</v>
      </c>
      <c r="E70" s="55" t="s">
        <v>24</v>
      </c>
      <c r="F70" s="55" t="s">
        <v>25</v>
      </c>
      <c r="G70" s="56" t="s">
        <v>27</v>
      </c>
      <c r="H70" s="71"/>
      <c r="I70" s="71"/>
      <c r="J70" s="46"/>
      <c r="K70" s="46"/>
      <c r="L70" s="46"/>
      <c r="M70" s="60"/>
      <c r="N70" s="60"/>
      <c r="O70" s="60"/>
    </row>
    <row r="71" spans="1:15" s="4" customFormat="1" ht="20.25" customHeight="1" x14ac:dyDescent="0.2">
      <c r="A71" s="85" t="s">
        <v>13</v>
      </c>
      <c r="B71" s="86"/>
      <c r="C71" s="85"/>
      <c r="D71" s="85"/>
      <c r="E71" s="85"/>
      <c r="F71" s="85"/>
      <c r="G71" s="85"/>
      <c r="H71" s="69"/>
      <c r="I71" s="69"/>
      <c r="J71" s="46"/>
      <c r="K71" s="46"/>
      <c r="L71" s="46"/>
      <c r="M71" s="60"/>
      <c r="N71" s="60"/>
      <c r="O71" s="60"/>
    </row>
    <row r="72" spans="1:15" ht="20.25" customHeight="1" x14ac:dyDescent="0.2">
      <c r="A72" s="85" t="s">
        <v>14</v>
      </c>
      <c r="B72" s="86"/>
      <c r="C72" s="85"/>
      <c r="D72" s="85"/>
      <c r="E72" s="85"/>
      <c r="F72" s="85"/>
      <c r="G72" s="85"/>
      <c r="H72" s="69"/>
      <c r="I72" s="69"/>
      <c r="J72" s="46"/>
      <c r="K72" s="46"/>
      <c r="L72" s="46"/>
      <c r="M72" s="46"/>
      <c r="N72" s="46"/>
      <c r="O72" s="46"/>
    </row>
    <row r="73" spans="1:15" ht="20.25" customHeight="1" x14ac:dyDescent="0.2">
      <c r="A73" s="85" t="s">
        <v>15</v>
      </c>
      <c r="B73" s="86"/>
      <c r="C73" s="85"/>
      <c r="D73" s="85"/>
      <c r="E73" s="85"/>
      <c r="F73" s="85"/>
      <c r="G73" s="85"/>
      <c r="H73" s="69"/>
      <c r="I73" s="69"/>
      <c r="J73" s="46"/>
      <c r="K73" s="46"/>
      <c r="L73" s="46"/>
      <c r="M73" s="46"/>
      <c r="N73" s="46"/>
      <c r="O73" s="46"/>
    </row>
    <row r="74" spans="1:15" ht="20.25" customHeight="1" x14ac:dyDescent="0.2">
      <c r="A74" s="75"/>
      <c r="B74" s="87"/>
      <c r="C74" s="87"/>
      <c r="D74" s="87"/>
      <c r="E74" s="88"/>
      <c r="F74" s="89">
        <f>SUM(F71:F73)</f>
        <v>0</v>
      </c>
      <c r="G74" s="89">
        <f>SUM(G71:G73)</f>
        <v>0</v>
      </c>
      <c r="H74" s="69"/>
      <c r="I74" s="69"/>
      <c r="J74" s="46"/>
      <c r="K74" s="46"/>
      <c r="L74" s="46"/>
      <c r="M74" s="46"/>
      <c r="N74" s="46"/>
      <c r="O74" s="46"/>
    </row>
    <row r="75" spans="1:15" ht="26.25" customHeight="1" x14ac:dyDescent="0.2"/>
    <row r="76" spans="1:15" ht="16.5" customHeight="1" x14ac:dyDescent="0.2">
      <c r="A76" s="3"/>
      <c r="B76" s="3"/>
      <c r="C76" s="3"/>
      <c r="D76" s="3"/>
      <c r="E76" s="3"/>
    </row>
    <row r="77" spans="1:15" ht="15.75" x14ac:dyDescent="0.25">
      <c r="A77" s="96"/>
      <c r="B77" s="97"/>
      <c r="C77" s="97"/>
      <c r="D77" s="97"/>
      <c r="E77" s="97"/>
      <c r="J77" s="93"/>
      <c r="K77" s="94"/>
      <c r="L77" s="94"/>
      <c r="M77" s="94"/>
    </row>
    <row r="78" spans="1:15" ht="15.75" x14ac:dyDescent="0.25">
      <c r="A78" s="95"/>
      <c r="B78" s="94"/>
      <c r="C78" s="94"/>
      <c r="D78" s="94"/>
      <c r="E78" s="94"/>
      <c r="J78" s="95"/>
      <c r="K78" s="94"/>
      <c r="L78" s="94"/>
      <c r="M78" s="94"/>
    </row>
  </sheetData>
  <mergeCells count="40">
    <mergeCell ref="J10:J12"/>
    <mergeCell ref="K11:K12"/>
    <mergeCell ref="I10:I12"/>
    <mergeCell ref="D10:D12"/>
    <mergeCell ref="E10:E12"/>
    <mergeCell ref="F10:F12"/>
    <mergeCell ref="G10:G12"/>
    <mergeCell ref="H10:H12"/>
    <mergeCell ref="A36:N36"/>
    <mergeCell ref="A35:N35"/>
    <mergeCell ref="A38:O38"/>
    <mergeCell ref="A3:N3"/>
    <mergeCell ref="A31:F31"/>
    <mergeCell ref="A7:H7"/>
    <mergeCell ref="A10:A12"/>
    <mergeCell ref="B10:B12"/>
    <mergeCell ref="C10:C12"/>
    <mergeCell ref="A5:N5"/>
    <mergeCell ref="A6:N6"/>
    <mergeCell ref="M10:M12"/>
    <mergeCell ref="N10:N12"/>
    <mergeCell ref="L11:L12"/>
    <mergeCell ref="A34:O34"/>
    <mergeCell ref="A37:O37"/>
    <mergeCell ref="A51:N51"/>
    <mergeCell ref="J77:M77"/>
    <mergeCell ref="J78:M78"/>
    <mergeCell ref="A77:E77"/>
    <mergeCell ref="A78:E78"/>
    <mergeCell ref="A55:A57"/>
    <mergeCell ref="E55:E57"/>
    <mergeCell ref="F55:F57"/>
    <mergeCell ref="I55:I57"/>
    <mergeCell ref="B55:B57"/>
    <mergeCell ref="C55:C57"/>
    <mergeCell ref="D55:D57"/>
    <mergeCell ref="K55:K57"/>
    <mergeCell ref="J55:J57"/>
    <mergeCell ref="G55:G57"/>
    <mergeCell ref="H55:H57"/>
  </mergeCells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№17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Николета Григорова</cp:lastModifiedBy>
  <cp:lastPrinted>2025-08-14T10:16:41Z</cp:lastPrinted>
  <dcterms:created xsi:type="dcterms:W3CDTF">2016-06-20T13:38:46Z</dcterms:created>
  <dcterms:modified xsi:type="dcterms:W3CDTF">2026-08-19T06:48:37Z</dcterms:modified>
</cp:coreProperties>
</file>