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vhhristova.SOFIA\Desktop\"/>
    </mc:Choice>
  </mc:AlternateContent>
  <bookViews>
    <workbookView xWindow="0" yWindow="0" windowWidth="28800" windowHeight="1218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9" i="1" l="1"/>
  <c r="C12" i="1" s="1"/>
  <c r="B19" i="1"/>
  <c r="C16" i="1"/>
  <c r="C15" i="1"/>
  <c r="B15" i="1"/>
  <c r="C13" i="1"/>
  <c r="B13" i="1"/>
  <c r="B12" i="1" s="1"/>
  <c r="C9" i="1"/>
  <c r="C6" i="1" s="1"/>
  <c r="C20" i="1" s="1"/>
  <c r="B9" i="1"/>
  <c r="B6" i="1" s="1"/>
  <c r="B20" i="1" s="1"/>
</calcChain>
</file>

<file path=xl/sharedStrings.xml><?xml version="1.0" encoding="utf-8"?>
<sst xmlns="http://schemas.openxmlformats.org/spreadsheetml/2006/main" count="18" uniqueCount="17">
  <si>
    <t>Информация за изпълнението на план-сметката по чл. 66 от Закона за местните данъци и такси (ЗМДТ) за 2025 г.</t>
  </si>
  <si>
    <t xml:space="preserve">план </t>
  </si>
  <si>
    <t>отчет</t>
  </si>
  <si>
    <t>1. Стойност на одобрената план-сметката за необходимите разходи по чл. 66 от ЗМДТ за 2025 г. и касово изпълнение към 31.12.2025 г. (лв), в т.ч.:</t>
  </si>
  <si>
    <t xml:space="preserve"> - за осигуряване на съдове за съхраняване на битовите отпадъци - контейнери, кофи и други </t>
  </si>
  <si>
    <t xml:space="preserve"> - за събиране, включително разделно на битовите отпадъци и транспортирането им до депата или други инсталации и съоръжения за третирането им </t>
  </si>
  <si>
    <t xml:space="preserve"> - за проучване, проектиране, изграждане, поддържане, експлоатация, закриване и мониторинг на депата за битови отпадъци или други инсталации или съоръжения за обезвреждане, рециклиране и оползотворяване на битови отпадъци, включително отчисленията по чл. 60 и 64 от Закона за управление на отпадъците </t>
  </si>
  <si>
    <t xml:space="preserve"> - за почистване на уличните платна, площадите, алеите, парковите и другите територии от населените места, предназначени за обществено ползване </t>
  </si>
  <si>
    <t xml:space="preserve">1а. Средства от отчисления за 2024 г. и 2025 г., за които е прието решение на общиннския съвет по § 3 от преходните и заключителните разпоредби към ЗИД на ЗМДТ (ДВ, бр. 81 от 2024 г.) </t>
  </si>
  <si>
    <t>2. Разпределение на разходите и др. плащания от план-сметката и средствата по т. 1а в бюджета/отчета за касово изпълнение на бюджета на общината за 2025 г. по позиции от ЕБК:</t>
  </si>
  <si>
    <t xml:space="preserve"> - в дейност 623 "Чистота"</t>
  </si>
  <si>
    <t>в т. ч. за капиталови разходи</t>
  </si>
  <si>
    <t xml:space="preserve"> - в дейност 627 "Управление на дейностите по отпадъци"</t>
  </si>
  <si>
    <t xml:space="preserve"> - по §§ 61-00 - за отчисленията по чл. 60 и 64 от Закона за управление на отпадъците </t>
  </si>
  <si>
    <t xml:space="preserve"> - по §§ 93-36  - за отчисленията по чл. 60 и 64 от Закона за управление на отпадъците (в случаите, когато общината е собственик на депото) </t>
  </si>
  <si>
    <t xml:space="preserve"> - по други позициии от ЕБК (посочват се изрично със съответния размер на всяко плащане):дейност 621 - план 306 000лв- отчет- 263 836лв. дейност 622-  план 24 000 000лв.- отчет 24 152 091лв. и дейност 832- план 11 500 000лв.-отчет 12 391 722лв.</t>
  </si>
  <si>
    <r>
      <t xml:space="preserve"> 3. Наличност в края на периода </t>
    </r>
    <r>
      <rPr>
        <b/>
        <i/>
        <u/>
        <sz val="11"/>
        <color indexed="8"/>
        <rFont val="Times New Roman"/>
        <family val="1"/>
        <charset val="204"/>
      </rPr>
      <t>от</t>
    </r>
    <r>
      <rPr>
        <b/>
        <i/>
        <sz val="11"/>
        <color indexed="8"/>
        <rFont val="Times New Roman"/>
        <family val="1"/>
        <charset val="204"/>
      </rPr>
      <t xml:space="preserve"> таксата за битови отпадъци и от средствата по т.1а  </t>
    </r>
    <r>
      <rPr>
        <sz val="11"/>
        <color indexed="8"/>
        <rFont val="Times New Roman"/>
        <family val="1"/>
        <charset val="204"/>
      </rPr>
      <t>(попълва се само в колона отчет)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</si>
</sst>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b/>
      <i/>
      <u/>
      <sz val="11"/>
      <color indexed="8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2" borderId="1" xfId="0" applyFont="1" applyFill="1" applyBorder="1" applyAlignment="1" applyProtection="1">
      <alignment vertical="center" wrapText="1"/>
    </xf>
    <xf numFmtId="0" fontId="2" fillId="2" borderId="4" xfId="0" applyFont="1" applyFill="1" applyBorder="1" applyAlignment="1" applyProtection="1">
      <alignment horizontal="center" vertical="center" wrapText="1"/>
    </xf>
    <xf numFmtId="0" fontId="2" fillId="2" borderId="3" xfId="0" applyFont="1" applyFill="1" applyBorder="1" applyAlignment="1" applyProtection="1">
      <alignment horizontal="center" vertical="center" wrapText="1"/>
    </xf>
    <xf numFmtId="0" fontId="1" fillId="3" borderId="1" xfId="0" applyFont="1" applyFill="1" applyBorder="1" applyAlignment="1" applyProtection="1">
      <alignment vertical="center" wrapText="1"/>
    </xf>
    <xf numFmtId="2" fontId="3" fillId="3" borderId="4" xfId="0" applyNumberFormat="1" applyFont="1" applyFill="1" applyBorder="1" applyAlignment="1" applyProtection="1">
      <alignment wrapText="1"/>
    </xf>
    <xf numFmtId="0" fontId="3" fillId="4" borderId="1" xfId="0" applyFont="1" applyFill="1" applyBorder="1" applyAlignment="1" applyProtection="1">
      <alignment vertical="center" wrapText="1"/>
    </xf>
    <xf numFmtId="2" fontId="3" fillId="4" borderId="5" xfId="0" applyNumberFormat="1" applyFont="1" applyFill="1" applyBorder="1" applyAlignment="1" applyProtection="1">
      <alignment wrapText="1"/>
      <protection locked="0"/>
    </xf>
    <xf numFmtId="2" fontId="3" fillId="0" borderId="4" xfId="0" applyNumberFormat="1" applyFont="1" applyBorder="1" applyAlignment="1" applyProtection="1">
      <alignment wrapText="1"/>
      <protection locked="0"/>
    </xf>
    <xf numFmtId="2" fontId="3" fillId="2" borderId="5" xfId="0" applyNumberFormat="1" applyFont="1" applyFill="1" applyBorder="1" applyAlignment="1" applyProtection="1">
      <alignment wrapText="1"/>
      <protection locked="0"/>
    </xf>
    <xf numFmtId="2" fontId="3" fillId="2" borderId="4" xfId="0" applyNumberFormat="1" applyFont="1" applyFill="1" applyBorder="1" applyAlignment="1" applyProtection="1">
      <alignment wrapText="1"/>
      <protection locked="0"/>
    </xf>
    <xf numFmtId="0" fontId="3" fillId="4" borderId="6" xfId="0" applyFont="1" applyFill="1" applyBorder="1" applyAlignment="1" applyProtection="1">
      <alignment vertical="center" wrapText="1"/>
    </xf>
    <xf numFmtId="2" fontId="3" fillId="4" borderId="7" xfId="0" applyNumberFormat="1" applyFont="1" applyFill="1" applyBorder="1" applyAlignment="1" applyProtection="1">
      <alignment wrapText="1"/>
      <protection locked="0"/>
    </xf>
    <xf numFmtId="2" fontId="3" fillId="4" borderId="8" xfId="0" applyNumberFormat="1" applyFont="1" applyFill="1" applyBorder="1" applyAlignment="1" applyProtection="1">
      <alignment wrapText="1"/>
      <protection locked="0"/>
    </xf>
    <xf numFmtId="0" fontId="3" fillId="4" borderId="9" xfId="0" applyFont="1" applyFill="1" applyBorder="1" applyAlignment="1" applyProtection="1">
      <alignment vertical="center" wrapText="1"/>
    </xf>
    <xf numFmtId="2" fontId="3" fillId="4" borderId="10" xfId="0" applyNumberFormat="1" applyFont="1" applyFill="1" applyBorder="1" applyAlignment="1" applyProtection="1">
      <alignment wrapText="1"/>
      <protection locked="0"/>
    </xf>
    <xf numFmtId="0" fontId="3" fillId="4" borderId="11" xfId="0" applyFont="1" applyFill="1" applyBorder="1" applyAlignment="1" applyProtection="1">
      <alignment vertical="center" wrapText="1"/>
    </xf>
    <xf numFmtId="0" fontId="3" fillId="4" borderId="12" xfId="0" applyFont="1" applyFill="1" applyBorder="1" applyAlignment="1" applyProtection="1">
      <alignment vertical="center" wrapText="1"/>
    </xf>
    <xf numFmtId="2" fontId="3" fillId="4" borderId="13" xfId="0" applyNumberFormat="1" applyFont="1" applyFill="1" applyBorder="1" applyAlignment="1" applyProtection="1">
      <alignment wrapText="1"/>
      <protection locked="0"/>
    </xf>
    <xf numFmtId="0" fontId="3" fillId="4" borderId="1" xfId="0" applyFont="1" applyFill="1" applyBorder="1" applyAlignment="1" applyProtection="1">
      <alignment vertical="center" wrapText="1"/>
      <protection locked="0"/>
    </xf>
    <xf numFmtId="0" fontId="3" fillId="4" borderId="12" xfId="0" applyFont="1" applyFill="1" applyBorder="1" applyAlignment="1" applyProtection="1">
      <alignment horizontal="left" vertical="center" wrapText="1"/>
    </xf>
    <xf numFmtId="2" fontId="4" fillId="4" borderId="14" xfId="0" applyNumberFormat="1" applyFont="1" applyFill="1" applyBorder="1" applyAlignment="1" applyProtection="1">
      <alignment wrapText="1"/>
    </xf>
    <xf numFmtId="2" fontId="4" fillId="4" borderId="15" xfId="0" applyNumberFormat="1" applyFont="1" applyFill="1" applyBorder="1" applyAlignment="1" applyProtection="1">
      <alignment wrapText="1"/>
    </xf>
    <xf numFmtId="0" fontId="5" fillId="2" borderId="1" xfId="0" applyFont="1" applyFill="1" applyBorder="1" applyAlignment="1" applyProtection="1">
      <alignment vertical="center" wrapText="1"/>
    </xf>
    <xf numFmtId="2" fontId="3" fillId="2" borderId="4" xfId="0" applyNumberFormat="1" applyFont="1" applyFill="1" applyBorder="1" applyAlignment="1" applyProtection="1">
      <alignment wrapText="1"/>
    </xf>
    <xf numFmtId="2" fontId="3" fillId="4" borderId="4" xfId="0" applyNumberFormat="1" applyFont="1" applyFill="1" applyBorder="1" applyAlignment="1" applyProtection="1">
      <alignment wrapText="1"/>
      <protection locked="0"/>
    </xf>
    <xf numFmtId="0" fontId="0" fillId="0" borderId="0" xfId="0" applyAlignment="1">
      <alignment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</xf>
    <xf numFmtId="0" fontId="1" fillId="2" borderId="3" xfId="0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21"/>
  <sheetViews>
    <sheetView tabSelected="1" workbookViewId="0">
      <selection activeCell="H12" sqref="H12"/>
    </sheetView>
  </sheetViews>
  <sheetFormatPr defaultRowHeight="15" x14ac:dyDescent="0.25"/>
  <cols>
    <col min="1" max="1" width="52.42578125" style="26" customWidth="1"/>
    <col min="2" max="2" width="18.5703125" customWidth="1"/>
    <col min="3" max="3" width="21.5703125" customWidth="1"/>
  </cols>
  <sheetData>
    <row r="3" spans="1:3" ht="15.75" thickBot="1" x14ac:dyDescent="0.3"/>
    <row r="4" spans="1:3" ht="35.25" customHeight="1" thickBot="1" x14ac:dyDescent="0.3">
      <c r="A4" s="27" t="s">
        <v>0</v>
      </c>
      <c r="B4" s="28"/>
      <c r="C4" s="29"/>
    </row>
    <row r="5" spans="1:3" ht="15.75" thickBot="1" x14ac:dyDescent="0.3">
      <c r="A5" s="1"/>
      <c r="B5" s="2" t="s">
        <v>1</v>
      </c>
      <c r="C5" s="3" t="s">
        <v>2</v>
      </c>
    </row>
    <row r="6" spans="1:3" ht="57.75" thickBot="1" x14ac:dyDescent="0.3">
      <c r="A6" s="4" t="s">
        <v>3</v>
      </c>
      <c r="B6" s="5">
        <f>+B7+B8+B9+B10</f>
        <v>302192935</v>
      </c>
      <c r="C6" s="5">
        <f>+C7+C8+C9+C10</f>
        <v>258874762</v>
      </c>
    </row>
    <row r="7" spans="1:3" ht="30.75" thickBot="1" x14ac:dyDescent="0.3">
      <c r="A7" s="6" t="s">
        <v>4</v>
      </c>
      <c r="B7" s="7">
        <v>0</v>
      </c>
      <c r="C7" s="7"/>
    </row>
    <row r="8" spans="1:3" ht="45.75" thickBot="1" x14ac:dyDescent="0.3">
      <c r="A8" s="6" t="s">
        <v>5</v>
      </c>
      <c r="B8" s="7">
        <v>89719029</v>
      </c>
      <c r="C8" s="7">
        <v>79751832</v>
      </c>
    </row>
    <row r="9" spans="1:3" ht="90.75" thickBot="1" x14ac:dyDescent="0.3">
      <c r="A9" s="6" t="s">
        <v>6</v>
      </c>
      <c r="B9" s="7">
        <f>31690400+43800000+7428000+4297243+694000+306000</f>
        <v>88215643</v>
      </c>
      <c r="C9" s="7">
        <f>55818549+9099111+263836-425574</f>
        <v>64755922</v>
      </c>
    </row>
    <row r="10" spans="1:3" ht="54.75" customHeight="1" thickBot="1" x14ac:dyDescent="0.3">
      <c r="A10" s="6" t="s">
        <v>7</v>
      </c>
      <c r="B10" s="7">
        <v>124258263</v>
      </c>
      <c r="C10" s="8">
        <v>114367008</v>
      </c>
    </row>
    <row r="11" spans="1:3" ht="72" thickBot="1" x14ac:dyDescent="0.3">
      <c r="A11" s="1" t="s">
        <v>8</v>
      </c>
      <c r="B11" s="9"/>
      <c r="C11" s="10">
        <v>425574</v>
      </c>
    </row>
    <row r="12" spans="1:3" ht="72" thickBot="1" x14ac:dyDescent="0.3">
      <c r="A12" s="4" t="s">
        <v>9</v>
      </c>
      <c r="B12" s="5">
        <f>+B13+B15+B17+B18+B19</f>
        <v>302192935</v>
      </c>
      <c r="C12" s="5">
        <f>+C13+C15+C17+C18+C19</f>
        <v>259300336</v>
      </c>
    </row>
    <row r="13" spans="1:3" x14ac:dyDescent="0.25">
      <c r="A13" s="11" t="s">
        <v>10</v>
      </c>
      <c r="B13" s="12">
        <f>149300000+2890000+17110000+7677292+1500000</f>
        <v>178477292</v>
      </c>
      <c r="C13" s="13">
        <f>131768840+18618461+7187726</f>
        <v>157575027</v>
      </c>
    </row>
    <row r="14" spans="1:3" ht="15.75" thickBot="1" x14ac:dyDescent="0.3">
      <c r="A14" s="14" t="s">
        <v>11</v>
      </c>
      <c r="B14" s="7">
        <v>1500000</v>
      </c>
      <c r="C14" s="15">
        <v>0</v>
      </c>
    </row>
    <row r="15" spans="1:3" ht="30" x14ac:dyDescent="0.25">
      <c r="A15" s="16" t="s">
        <v>12</v>
      </c>
      <c r="B15" s="12">
        <f>43800000+4297243+694000+31690400</f>
        <v>80481643</v>
      </c>
      <c r="C15" s="13">
        <f>47064956+3654147+452984+39774+1160146+3020968+425574</f>
        <v>55818549</v>
      </c>
    </row>
    <row r="16" spans="1:3" ht="15.75" thickBot="1" x14ac:dyDescent="0.3">
      <c r="A16" s="17" t="s">
        <v>11</v>
      </c>
      <c r="B16" s="7">
        <v>31690400</v>
      </c>
      <c r="C16" s="18">
        <f>2739133+285120-3285</f>
        <v>3020968</v>
      </c>
    </row>
    <row r="17" spans="1:3" ht="30.75" thickBot="1" x14ac:dyDescent="0.3">
      <c r="A17" s="6" t="s">
        <v>13</v>
      </c>
      <c r="B17" s="7">
        <v>0</v>
      </c>
      <c r="C17" s="7"/>
    </row>
    <row r="18" spans="1:3" ht="45.75" thickBot="1" x14ac:dyDescent="0.3">
      <c r="A18" s="6" t="s">
        <v>14</v>
      </c>
      <c r="B18" s="7">
        <v>7428000</v>
      </c>
      <c r="C18" s="7">
        <v>9099111</v>
      </c>
    </row>
    <row r="19" spans="1:3" ht="75.75" thickBot="1" x14ac:dyDescent="0.3">
      <c r="A19" s="19" t="s">
        <v>15</v>
      </c>
      <c r="B19" s="7">
        <f>11500000+306000+24000000</f>
        <v>35806000</v>
      </c>
      <c r="C19" s="7">
        <f>12391722+263836+24152091</f>
        <v>36807649</v>
      </c>
    </row>
    <row r="20" spans="1:3" ht="15.75" thickBot="1" x14ac:dyDescent="0.3">
      <c r="A20" s="20"/>
      <c r="B20" s="21" t="str">
        <f>IF((B6+B11)=B12,"OK","НЕРАВНЕНИЕ")</f>
        <v>OK</v>
      </c>
      <c r="C20" s="22" t="str">
        <f>IF((C6+C11)=C12,"OK","НЕРАВНЕНИЕ")</f>
        <v>OK</v>
      </c>
    </row>
    <row r="21" spans="1:3" ht="45.75" thickBot="1" x14ac:dyDescent="0.3">
      <c r="A21" s="23" t="s">
        <v>16</v>
      </c>
      <c r="B21" s="24"/>
      <c r="C21" s="25"/>
    </row>
  </sheetData>
  <mergeCells count="1">
    <mergeCell ref="A4:C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Мария Петрова</dc:creator>
  <cp:lastModifiedBy>ВЕСЕЛИНА ХРИСТОВА</cp:lastModifiedBy>
  <dcterms:created xsi:type="dcterms:W3CDTF">2026-04-27T08:10:48Z</dcterms:created>
  <dcterms:modified xsi:type="dcterms:W3CDTF">2026-04-27T11:50:34Z</dcterms:modified>
</cp:coreProperties>
</file>