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850" windowHeight="11100" activeTab="6"/>
  </bookViews>
  <sheets>
    <sheet name="М.01.2024" sheetId="1" r:id="rId1"/>
    <sheet name="М.02.2024" sheetId="2" r:id="rId2"/>
    <sheet name="М.03.2024" sheetId="4" r:id="rId3"/>
    <sheet name="М.04.2024" sheetId="5" r:id="rId4"/>
    <sheet name="М.05.2024" sheetId="7" r:id="rId5"/>
    <sheet name="М.06.2024" sheetId="8" r:id="rId6"/>
    <sheet name="ОБЩО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3" i="3"/>
  <c r="D85" i="5" l="1"/>
  <c r="D84" i="5"/>
  <c r="D83" i="5"/>
  <c r="D62" i="5"/>
  <c r="D61" i="5"/>
  <c r="D60" i="5"/>
  <c r="D59" i="5"/>
  <c r="D58" i="5"/>
  <c r="D57" i="5"/>
  <c r="D56" i="5"/>
  <c r="D50" i="5"/>
  <c r="D81" i="5"/>
  <c r="D80" i="5"/>
  <c r="D86" i="7" l="1"/>
  <c r="C86" i="7"/>
  <c r="B86" i="7"/>
  <c r="C86" i="5" l="1"/>
  <c r="D86" i="5"/>
  <c r="B86" i="5"/>
  <c r="D87" i="3" l="1"/>
  <c r="C87" i="3"/>
  <c r="C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C63" i="2"/>
  <c r="C67" i="1"/>
  <c r="C55" i="1"/>
  <c r="C54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" i="2"/>
  <c r="D86" i="2" s="1"/>
  <c r="C86" i="1" l="1"/>
  <c r="C66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50" i="1"/>
  <c r="C64" i="1"/>
  <c r="C63" i="1"/>
  <c r="D86" i="1" l="1"/>
  <c r="D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B86" i="1" l="1"/>
  <c r="B86" i="2"/>
  <c r="B87" i="3"/>
</calcChain>
</file>

<file path=xl/sharedStrings.xml><?xml version="1.0" encoding="utf-8"?>
<sst xmlns="http://schemas.openxmlformats.org/spreadsheetml/2006/main" count="624" uniqueCount="108">
  <si>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</si>
  <si>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</si>
  <si>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</si>
  <si>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</si>
  <si>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</si>
  <si>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</si>
  <si>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</si>
  <si>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</si>
  <si>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</si>
  <si>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</si>
  <si>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</si>
  <si>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</si>
  <si>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</si>
  <si>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</si>
  <si>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</si>
  <si>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</si>
  <si>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</si>
  <si>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</si>
  <si>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</si>
  <si>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</si>
  <si>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</si>
  <si>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</si>
  <si>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</si>
  <si>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</si>
  <si>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ДИРЕКЦИЯ ОБРАЗОВАНИЕ</t>
  </si>
  <si>
    <t>ДИРЕКЦИЯ ЗДРАВЕОПАЗВАНЕ</t>
  </si>
  <si>
    <t>ДИРЕКЦИЯ КУЛТУРА</t>
  </si>
  <si>
    <t>ОКИ ИСКЪР</t>
  </si>
  <si>
    <t>ОКИ КРАСНО СЕЛО</t>
  </si>
  <si>
    <t>ОКИ НАДЕЖДА</t>
  </si>
  <si>
    <t>ОКИ СРЕДЕЦ</t>
  </si>
  <si>
    <t>СТОЛИЧЕН ДОМ ЗА РАДОСТНИ ОБРЕДИ</t>
  </si>
  <si>
    <t>СТОЛИЧНА БИБЛИОТЕКА</t>
  </si>
  <si>
    <t>ТЕАТЪР ВЪЗРАЖДАНЕ</t>
  </si>
  <si>
    <t>ТЕАТЪР СОФИЯ</t>
  </si>
  <si>
    <t>СТОЛИЧЕН КУКЛЕН ТЕАТЪР</t>
  </si>
  <si>
    <t>ОП ГРОБИЩНИ ПАРКОВЕ</t>
  </si>
  <si>
    <t>ОП СОФИЯ-ПРОЕКТ</t>
  </si>
  <si>
    <t>ОП СОФИЯПЛАН</t>
  </si>
  <si>
    <t>СТОЛИЧЕН ИНСПЕКТОРАТ</t>
  </si>
  <si>
    <t>ДИРЕКЦИЯ ОБЩИНСКИ ПРИХОДИ</t>
  </si>
  <si>
    <t>ДИРЕКЦИЯ ТРАНСПОРТ</t>
  </si>
  <si>
    <t>УПРАВЛЕНИЕ НА ОЗГ</t>
  </si>
  <si>
    <t>ОП ЗООЛОГИЧЕСКА ГРАДИНА</t>
  </si>
  <si>
    <t>ОП ЕКОРАВНОВЕСИЕ</t>
  </si>
  <si>
    <t>ОП СОЦИАЛЕН ПАТРОНАЖ</t>
  </si>
  <si>
    <t>ОП ТУРИЗЪМ</t>
  </si>
  <si>
    <t>ОП ПАРКОВЕ И ГРАДИНИ</t>
  </si>
  <si>
    <t>ОП СПТО</t>
  </si>
  <si>
    <t>Район Банкя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</si>
  <si>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</si>
  <si>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</si>
  <si>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Връбница - училища и детски градини</t>
  </si>
  <si>
    <t>Район Илинден - училища и детски градини</t>
  </si>
  <si>
    <t>Район Искър - училища и детски градини</t>
  </si>
  <si>
    <t>Район Изгрев - училища и детски градини</t>
  </si>
  <si>
    <t>Район Красна Поляна - училища и детски градини</t>
  </si>
  <si>
    <t>Район Красно село - училища и детски градини</t>
  </si>
  <si>
    <t>Район Кремиковци - училища и детски градини</t>
  </si>
  <si>
    <t>Район Лозенец - училища и детски градини</t>
  </si>
  <si>
    <t>Район Люлин - училища и детски градини</t>
  </si>
  <si>
    <t>Район Младост - училища и детски градини</t>
  </si>
  <si>
    <t>Район Надежда - училища и детски градини</t>
  </si>
  <si>
    <t>Район Нови Искър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</si>
  <si>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</si>
  <si>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</si>
  <si>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Панчарево - училища и детски градини</t>
  </si>
  <si>
    <t>Район Подуяне - училища и детски градини</t>
  </si>
  <si>
    <t>Район Сердика - училища и детски градини</t>
  </si>
  <si>
    <t>Район Слатина - училища и детски градини</t>
  </si>
  <si>
    <t>Район Средец - училища и детски градини</t>
  </si>
  <si>
    <t>Район Студентска - училища и детски градини</t>
  </si>
  <si>
    <t>Район Триадица - училища и детски градини</t>
  </si>
  <si>
    <t>Зареден лимит - общо</t>
  </si>
  <si>
    <t>ОБЩО:</t>
  </si>
  <si>
    <t>ДИРЕКЦИЯ "ИНТЕГРАЦИЯ НА ХОРА С УВРЕЖДАНИЯ, ПРОГРАМИ И ПРОЕКТИ"</t>
  </si>
  <si>
    <t>МАЛЪК ГРАДСКИ ТЕАТЪР ЗАД КАНАЛА</t>
  </si>
  <si>
    <t>ЦЕНТЪР ЗА ПОДКРЕПА И ЛИЧНОСТНО РАЗВИТИЕ - "ЦЕНТЪР ЗА ИЗКУСТВА, КУЛТУРА И ОБРАЗОВАНИЕ - СОФИЯ"</t>
  </si>
  <si>
    <t>ЦЕНТЪР ЗА ПОДКРЕПА И ЛИЧНОСТНО РАЗВИТИЕ - "СПОРТНА ШКОЛА - СОФИЯ"</t>
  </si>
  <si>
    <t>НАПРАВЛЕНИЕ "АРХИТЕКТУРА И ГРАДОСУТРОЙСТВО"</t>
  </si>
  <si>
    <t>РЕГИОНАЛЕН ИСТОРИЧЕСКИ МУЗЕЙ "СОФИЯ"</t>
  </si>
  <si>
    <t>СТОЛИЧНА ОБЩИНСКА АГЕНЦИЯ ПО ПРИВАТИЗАЦИЯ И ИНВЕСТИЦИИ</t>
  </si>
  <si>
    <t>СОФИЙСКА ГРАДСКА ХУДОЖЕСТВЕНА ГАЛЕРИЯ</t>
  </si>
  <si>
    <t>ЦЕНТЪР ЗА ПОДКРЕПА И ЛИЧНОСТНО РАЗВИТИЕ - "КАРИЕРНО ОРЕНТИРАНЕ И КОНСУЛТИРАНЕ"</t>
  </si>
  <si>
    <t>ОБЩИНСКИ КУЛТУРЕН ИНСТИТУТ "ТОПЛОЦЕНТРАЛА"</t>
  </si>
  <si>
    <t>ОБЩИНСКИ КУЛТУРЕН ИНСТИТУТ "МУЗЕЙКО"</t>
  </si>
  <si>
    <t>Зареден лимит - м.01.2024 г. - Местна дейност</t>
  </si>
  <si>
    <t>Зареден лимит - м.01.2024 г. - Държавна дейност</t>
  </si>
  <si>
    <t>Структура</t>
  </si>
  <si>
    <t>Зареден лимит - м.02.2024 г. - Държавна дейност</t>
  </si>
  <si>
    <t>Зареден лимит - м.02.2024 г. - Местна дейност</t>
  </si>
  <si>
    <t>Зареден лимит - ОБЩО - Държавна дейност</t>
  </si>
  <si>
    <t>Зареден лимит - ОБЩО - Местна дейност</t>
  </si>
  <si>
    <t>Зареден лимит - м.01.2024 г. ОБЩО</t>
  </si>
  <si>
    <t>Зареден лимит - м.02.2024 г. - ОБЩО</t>
  </si>
  <si>
    <t>Зареден лимит - м.03.2024 г. - ОБЩО</t>
  </si>
  <si>
    <t>Зареден лимит - м.03.2024 г. - Държавна дейност</t>
  </si>
  <si>
    <t>Зареден лимит - м.03.2024 г. - Местна дейност</t>
  </si>
  <si>
    <t>Зареден лимит - м.04.2024 г. - ОБЩО</t>
  </si>
  <si>
    <t>Зареден лимит - м.04.2024 г. - Държавна дейност</t>
  </si>
  <si>
    <t>Зареден лимит - м.04.2024 г. - Местна дейност</t>
  </si>
  <si>
    <t>Зареден лимит - м.05.2024 г. - ОБЩО</t>
  </si>
  <si>
    <t>Зареден лимит - м.05.2024 г. - Държавна дейност</t>
  </si>
  <si>
    <t>Зареден лимит - м.05.2024 г. - Местна дейност</t>
  </si>
  <si>
    <t>Зареден лимит - м.06.2024 г. - ОБЩО</t>
  </si>
  <si>
    <t>Зареден лимит - м.06.2024 г. - Държавна дейност</t>
  </si>
  <si>
    <t>Зареден лимит - м.06.2024 г. - Местна дейност</t>
  </si>
  <si>
    <t>Справка за заредени лимити - м.01-м.06.2024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</si>
</sst>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color rgb="FF000000"/>
      <name val="SofiaSans"/>
      <charset val="204"/>
    </font>
    <font>
      <sz val="11"/>
      <name val="SofiaSans"/>
      <charset val="204"/>
    </font>
    <font>
      <b/>
      <i/>
      <sz val="11"/>
      <color theme="1"/>
      <name val="Sofia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8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8" fontId="3" fillId="0" borderId="1" xfId="0" applyNumberFormat="1" applyFont="1" applyBorder="1" applyAlignment="1">
      <alignment wrapText="1"/>
    </xf>
    <xf numFmtId="8" fontId="2" fillId="0" borderId="1" xfId="0" applyNumberFormat="1" applyFont="1" applyBorder="1"/>
    <xf numFmtId="8" fontId="3" fillId="0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4" fontId="2" fillId="0" borderId="1" xfId="0" applyNumberFormat="1" applyFont="1" applyBorder="1"/>
    <xf numFmtId="8" fontId="3" fillId="0" borderId="0" xfId="0" applyNumberFormat="1" applyFont="1"/>
    <xf numFmtId="0" fontId="3" fillId="0" borderId="0" xfId="0" applyFont="1" applyAlignment="1">
      <alignment wrapText="1"/>
    </xf>
    <xf numFmtId="8" fontId="3" fillId="0" borderId="1" xfId="0" applyNumberFormat="1" applyFont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8" fontId="3" fillId="0" borderId="1" xfId="0" applyNumberFormat="1" applyFont="1" applyFill="1" applyBorder="1" applyAlignment="1">
      <alignment horizontal="right"/>
    </xf>
    <xf numFmtId="8" fontId="0" fillId="0" borderId="0" xfId="0" applyNumberFormat="1"/>
    <xf numFmtId="8" fontId="2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/>
  </sheetViews>
  <sheetFormatPr defaultColWidth="9.140625" defaultRowHeight="14.25" x14ac:dyDescent="0.2"/>
  <cols>
    <col min="1" max="1" width="58.28515625" style="19" customWidth="1"/>
    <col min="2" max="2" width="24.140625" style="15" customWidth="1"/>
    <col min="3" max="4" width="24.140625" style="19" customWidth="1"/>
    <col min="5" max="16384" width="9.140625" style="15"/>
  </cols>
  <sheetData>
    <row r="1" spans="1:6" ht="42.75" x14ac:dyDescent="0.2">
      <c r="A1" s="1" t="s">
        <v>88</v>
      </c>
      <c r="B1" s="1" t="s">
        <v>93</v>
      </c>
      <c r="C1" s="1" t="s">
        <v>87</v>
      </c>
      <c r="D1" s="1" t="s">
        <v>86</v>
      </c>
    </row>
    <row r="2" spans="1:6" x14ac:dyDescent="0.2">
      <c r="A2" s="8" t="s">
        <v>0</v>
      </c>
      <c r="B2" s="2">
        <v>415417.21</v>
      </c>
      <c r="C2" s="2">
        <f>B2-D2</f>
        <v>261321.45</v>
      </c>
      <c r="D2" s="2">
        <v>154095.76</v>
      </c>
      <c r="E2" s="18"/>
      <c r="F2" s="18"/>
    </row>
    <row r="3" spans="1:6" x14ac:dyDescent="0.2">
      <c r="A3" s="8" t="s">
        <v>1</v>
      </c>
      <c r="B3" s="2">
        <v>1176613.22</v>
      </c>
      <c r="C3" s="2">
        <f t="shared" ref="C3:C25" si="0">B3-D3</f>
        <v>967346.3899999999</v>
      </c>
      <c r="D3" s="2">
        <f>96993.83+112273</f>
        <v>209266.83000000002</v>
      </c>
      <c r="E3" s="18"/>
      <c r="F3" s="18"/>
    </row>
    <row r="4" spans="1:6" x14ac:dyDescent="0.2">
      <c r="A4" s="8" t="s">
        <v>2</v>
      </c>
      <c r="B4" s="2">
        <v>650950.30000000005</v>
      </c>
      <c r="C4" s="2">
        <f t="shared" si="0"/>
        <v>526242</v>
      </c>
      <c r="D4" s="2">
        <v>124708.3</v>
      </c>
      <c r="E4" s="18"/>
      <c r="F4" s="18"/>
    </row>
    <row r="5" spans="1:6" x14ac:dyDescent="0.2">
      <c r="A5" s="9" t="s">
        <v>3</v>
      </c>
      <c r="B5" s="2">
        <v>722838.9</v>
      </c>
      <c r="C5" s="2">
        <f t="shared" si="0"/>
        <v>535415.59000000008</v>
      </c>
      <c r="D5" s="2">
        <v>187423.31</v>
      </c>
      <c r="E5" s="18"/>
      <c r="F5" s="18"/>
    </row>
    <row r="6" spans="1:6" x14ac:dyDescent="0.2">
      <c r="A6" s="8" t="s">
        <v>4</v>
      </c>
      <c r="B6" s="2">
        <v>528074.59</v>
      </c>
      <c r="C6" s="2">
        <f t="shared" si="0"/>
        <v>461110.11</v>
      </c>
      <c r="D6" s="2">
        <v>66964.479999999996</v>
      </c>
      <c r="E6" s="18"/>
      <c r="F6" s="18"/>
    </row>
    <row r="7" spans="1:6" x14ac:dyDescent="0.2">
      <c r="A7" s="8" t="s">
        <v>5</v>
      </c>
      <c r="B7" s="2">
        <v>1000305.82</v>
      </c>
      <c r="C7" s="2">
        <f t="shared" si="0"/>
        <v>828645.05999999994</v>
      </c>
      <c r="D7" s="2">
        <v>171660.76</v>
      </c>
      <c r="E7" s="18"/>
      <c r="F7" s="18"/>
    </row>
    <row r="8" spans="1:6" x14ac:dyDescent="0.2">
      <c r="A8" s="8" t="s">
        <v>6</v>
      </c>
      <c r="B8" s="2">
        <v>546598.77</v>
      </c>
      <c r="C8" s="2">
        <f t="shared" si="0"/>
        <v>478582.18000000005</v>
      </c>
      <c r="D8" s="2">
        <v>68016.59</v>
      </c>
      <c r="E8" s="18"/>
      <c r="F8" s="18"/>
    </row>
    <row r="9" spans="1:6" x14ac:dyDescent="0.2">
      <c r="A9" s="8" t="s">
        <v>7</v>
      </c>
      <c r="B9" s="2">
        <v>989790.93</v>
      </c>
      <c r="C9" s="2">
        <f t="shared" si="0"/>
        <v>573185.63000000012</v>
      </c>
      <c r="D9" s="2">
        <v>416605.3</v>
      </c>
      <c r="E9" s="18"/>
      <c r="F9" s="18"/>
    </row>
    <row r="10" spans="1:6" x14ac:dyDescent="0.2">
      <c r="A10" s="8" t="s">
        <v>8</v>
      </c>
      <c r="B10" s="2">
        <v>1002807.97</v>
      </c>
      <c r="C10" s="2">
        <f t="shared" si="0"/>
        <v>903551.63</v>
      </c>
      <c r="D10" s="2">
        <v>99256.34</v>
      </c>
      <c r="E10" s="18"/>
      <c r="F10" s="18"/>
    </row>
    <row r="11" spans="1:6" x14ac:dyDescent="0.2">
      <c r="A11" s="8" t="s">
        <v>9</v>
      </c>
      <c r="B11" s="2">
        <v>642186.03</v>
      </c>
      <c r="C11" s="2">
        <f t="shared" si="0"/>
        <v>512984.66000000003</v>
      </c>
      <c r="D11" s="2">
        <v>129201.37</v>
      </c>
      <c r="E11" s="18"/>
      <c r="F11" s="18"/>
    </row>
    <row r="12" spans="1:6" x14ac:dyDescent="0.2">
      <c r="A12" s="8" t="s">
        <v>10</v>
      </c>
      <c r="B12" s="2">
        <v>599739.05000000005</v>
      </c>
      <c r="C12" s="2">
        <f t="shared" si="0"/>
        <v>524895.13</v>
      </c>
      <c r="D12" s="2">
        <v>74843.92</v>
      </c>
      <c r="E12" s="18"/>
      <c r="F12" s="18"/>
    </row>
    <row r="13" spans="1:6" x14ac:dyDescent="0.2">
      <c r="A13" s="8" t="s">
        <v>11</v>
      </c>
      <c r="B13" s="2">
        <v>1621929.16</v>
      </c>
      <c r="C13" s="2">
        <f t="shared" si="0"/>
        <v>1489249.5299999998</v>
      </c>
      <c r="D13" s="2">
        <v>132679.63</v>
      </c>
      <c r="E13" s="18"/>
      <c r="F13" s="18"/>
    </row>
    <row r="14" spans="1:6" x14ac:dyDescent="0.2">
      <c r="A14" s="8" t="s">
        <v>12</v>
      </c>
      <c r="B14" s="2">
        <v>1733129.88</v>
      </c>
      <c r="C14" s="2">
        <f t="shared" si="0"/>
        <v>1616215.5199999998</v>
      </c>
      <c r="D14" s="2">
        <v>116914.36</v>
      </c>
      <c r="E14" s="18"/>
      <c r="F14" s="18"/>
    </row>
    <row r="15" spans="1:6" x14ac:dyDescent="0.2">
      <c r="A15" s="8" t="s">
        <v>13</v>
      </c>
      <c r="B15" s="2">
        <v>980299.97</v>
      </c>
      <c r="C15" s="2">
        <f t="shared" si="0"/>
        <v>891752.32</v>
      </c>
      <c r="D15" s="2">
        <v>88547.65</v>
      </c>
      <c r="E15" s="18"/>
      <c r="F15" s="18"/>
    </row>
    <row r="16" spans="1:6" x14ac:dyDescent="0.2">
      <c r="A16" s="8" t="s">
        <v>14</v>
      </c>
      <c r="B16" s="2">
        <v>628407.81000000006</v>
      </c>
      <c r="C16" s="2">
        <f t="shared" si="0"/>
        <v>453899.38000000006</v>
      </c>
      <c r="D16" s="2">
        <v>174508.43</v>
      </c>
      <c r="E16" s="18"/>
      <c r="F16" s="18"/>
    </row>
    <row r="17" spans="1:6" x14ac:dyDescent="0.2">
      <c r="A17" s="8" t="s">
        <v>15</v>
      </c>
      <c r="B17" s="2">
        <v>540825.67000000004</v>
      </c>
      <c r="C17" s="2">
        <f t="shared" si="0"/>
        <v>456349.06000000006</v>
      </c>
      <c r="D17" s="2">
        <v>84476.61</v>
      </c>
      <c r="E17" s="18"/>
      <c r="F17" s="18"/>
    </row>
    <row r="18" spans="1:6" x14ac:dyDescent="0.2">
      <c r="A18" s="8" t="s">
        <v>16</v>
      </c>
      <c r="B18" s="2">
        <v>978660.8</v>
      </c>
      <c r="C18" s="2">
        <f t="shared" si="0"/>
        <v>717369.64</v>
      </c>
      <c r="D18" s="2">
        <v>261291.16</v>
      </c>
      <c r="E18" s="18"/>
      <c r="F18" s="18"/>
    </row>
    <row r="19" spans="1:6" x14ac:dyDescent="0.2">
      <c r="A19" s="8" t="s">
        <v>17</v>
      </c>
      <c r="B19" s="2">
        <v>702756.63</v>
      </c>
      <c r="C19" s="2">
        <f t="shared" si="0"/>
        <v>599514.80000000005</v>
      </c>
      <c r="D19" s="2">
        <v>103241.83</v>
      </c>
      <c r="E19" s="18"/>
      <c r="F19" s="18"/>
    </row>
    <row r="20" spans="1:6" x14ac:dyDescent="0.2">
      <c r="A20" s="8" t="s">
        <v>18</v>
      </c>
      <c r="B20" s="2">
        <v>1541910.93</v>
      </c>
      <c r="C20" s="2">
        <f t="shared" si="0"/>
        <v>1078897.3799999999</v>
      </c>
      <c r="D20" s="2">
        <v>463013.55</v>
      </c>
      <c r="E20" s="18"/>
      <c r="F20" s="18"/>
    </row>
    <row r="21" spans="1:6" x14ac:dyDescent="0.2">
      <c r="A21" s="8" t="s">
        <v>19</v>
      </c>
      <c r="B21" s="2">
        <v>887705</v>
      </c>
      <c r="C21" s="2">
        <f t="shared" si="0"/>
        <v>814980.7</v>
      </c>
      <c r="D21" s="2">
        <v>72724.3</v>
      </c>
      <c r="E21" s="18"/>
      <c r="F21" s="18"/>
    </row>
    <row r="22" spans="1:6" x14ac:dyDescent="0.2">
      <c r="A22" s="8" t="s">
        <v>20</v>
      </c>
      <c r="B22" s="2">
        <v>881399.23</v>
      </c>
      <c r="C22" s="2">
        <f t="shared" si="0"/>
        <v>699835.48</v>
      </c>
      <c r="D22" s="2">
        <v>181563.75</v>
      </c>
      <c r="E22" s="18"/>
      <c r="F22" s="18"/>
    </row>
    <row r="23" spans="1:6" x14ac:dyDescent="0.2">
      <c r="A23" s="8" t="s">
        <v>21</v>
      </c>
      <c r="B23" s="2">
        <v>529343.51</v>
      </c>
      <c r="C23" s="2">
        <f t="shared" si="0"/>
        <v>456933.55</v>
      </c>
      <c r="D23" s="2">
        <v>72409.960000000006</v>
      </c>
      <c r="E23" s="18"/>
      <c r="F23" s="18"/>
    </row>
    <row r="24" spans="1:6" x14ac:dyDescent="0.2">
      <c r="A24" s="8" t="s">
        <v>22</v>
      </c>
      <c r="B24" s="2">
        <v>918946.77</v>
      </c>
      <c r="C24" s="2">
        <f t="shared" si="0"/>
        <v>531517.06000000006</v>
      </c>
      <c r="D24" s="2">
        <v>387429.70999999996</v>
      </c>
      <c r="E24" s="18"/>
      <c r="F24" s="18"/>
    </row>
    <row r="25" spans="1:6" x14ac:dyDescent="0.2">
      <c r="A25" s="8" t="s">
        <v>23</v>
      </c>
      <c r="B25" s="2">
        <v>929892.39</v>
      </c>
      <c r="C25" s="2">
        <f t="shared" si="0"/>
        <v>828677.32000000007</v>
      </c>
      <c r="D25" s="2">
        <v>101215.07</v>
      </c>
      <c r="E25" s="18"/>
      <c r="F25" s="18"/>
    </row>
    <row r="26" spans="1:6" x14ac:dyDescent="0.2">
      <c r="A26" s="8" t="s">
        <v>49</v>
      </c>
      <c r="B26" s="2">
        <v>863435</v>
      </c>
      <c r="C26" s="2">
        <v>863435</v>
      </c>
      <c r="D26" s="2">
        <v>0</v>
      </c>
      <c r="E26" s="18"/>
      <c r="F26" s="18"/>
    </row>
    <row r="27" spans="1:6" x14ac:dyDescent="0.2">
      <c r="A27" s="8" t="s">
        <v>50</v>
      </c>
      <c r="B27" s="2">
        <v>3154388</v>
      </c>
      <c r="C27" s="2">
        <v>3154388</v>
      </c>
      <c r="D27" s="2">
        <v>0</v>
      </c>
      <c r="E27" s="18"/>
      <c r="F27" s="18"/>
    </row>
    <row r="28" spans="1:6" x14ac:dyDescent="0.2">
      <c r="A28" s="8" t="s">
        <v>51</v>
      </c>
      <c r="B28" s="2">
        <v>7097711</v>
      </c>
      <c r="C28" s="2">
        <v>7097711</v>
      </c>
      <c r="D28" s="2">
        <v>0</v>
      </c>
      <c r="E28" s="18"/>
      <c r="F28" s="18"/>
    </row>
    <row r="29" spans="1:6" x14ac:dyDescent="0.2">
      <c r="A29" s="9" t="s">
        <v>52</v>
      </c>
      <c r="B29" s="2">
        <v>2103230</v>
      </c>
      <c r="C29" s="2">
        <v>2103230</v>
      </c>
      <c r="D29" s="2">
        <v>0</v>
      </c>
      <c r="E29" s="18"/>
      <c r="F29" s="18"/>
    </row>
    <row r="30" spans="1:6" x14ac:dyDescent="0.2">
      <c r="A30" s="8" t="s">
        <v>53</v>
      </c>
      <c r="B30" s="2">
        <v>2977481</v>
      </c>
      <c r="C30" s="2">
        <v>2977481</v>
      </c>
      <c r="D30" s="2">
        <v>0</v>
      </c>
      <c r="E30" s="18"/>
      <c r="F30" s="18"/>
    </row>
    <row r="31" spans="1:6" x14ac:dyDescent="0.2">
      <c r="A31" s="8" t="s">
        <v>54</v>
      </c>
      <c r="B31" s="2">
        <v>3786484</v>
      </c>
      <c r="C31" s="2">
        <v>3786484</v>
      </c>
      <c r="D31" s="2">
        <v>0</v>
      </c>
      <c r="E31" s="18"/>
      <c r="F31" s="18"/>
    </row>
    <row r="32" spans="1:6" x14ac:dyDescent="0.2">
      <c r="A32" s="8" t="s">
        <v>55</v>
      </c>
      <c r="B32" s="2">
        <v>3568301</v>
      </c>
      <c r="C32" s="2">
        <v>3568301</v>
      </c>
      <c r="D32" s="2">
        <v>0</v>
      </c>
      <c r="E32" s="18"/>
      <c r="F32" s="18"/>
    </row>
    <row r="33" spans="1:6" x14ac:dyDescent="0.2">
      <c r="A33" s="8" t="s">
        <v>56</v>
      </c>
      <c r="B33" s="2">
        <v>4031223</v>
      </c>
      <c r="C33" s="2">
        <v>4031223</v>
      </c>
      <c r="D33" s="2">
        <v>0</v>
      </c>
      <c r="E33" s="18"/>
      <c r="F33" s="18"/>
    </row>
    <row r="34" spans="1:6" x14ac:dyDescent="0.2">
      <c r="A34" s="8" t="s">
        <v>57</v>
      </c>
      <c r="B34" s="2">
        <v>5541546</v>
      </c>
      <c r="C34" s="2">
        <v>5541546</v>
      </c>
      <c r="D34" s="2">
        <v>0</v>
      </c>
      <c r="E34" s="18"/>
      <c r="F34" s="18"/>
    </row>
    <row r="35" spans="1:6" x14ac:dyDescent="0.2">
      <c r="A35" s="8" t="s">
        <v>58</v>
      </c>
      <c r="B35" s="2">
        <v>1244460</v>
      </c>
      <c r="C35" s="2">
        <v>1244460</v>
      </c>
      <c r="D35" s="2">
        <v>0</v>
      </c>
      <c r="E35" s="18"/>
      <c r="F35" s="18"/>
    </row>
    <row r="36" spans="1:6" x14ac:dyDescent="0.2">
      <c r="A36" s="8" t="s">
        <v>59</v>
      </c>
      <c r="B36" s="2">
        <v>3636384</v>
      </c>
      <c r="C36" s="2">
        <v>3636384</v>
      </c>
      <c r="D36" s="2">
        <v>0</v>
      </c>
      <c r="E36" s="18"/>
      <c r="F36" s="18"/>
    </row>
    <row r="37" spans="1:6" x14ac:dyDescent="0.2">
      <c r="A37" s="8" t="s">
        <v>60</v>
      </c>
      <c r="B37" s="2">
        <v>6961911</v>
      </c>
      <c r="C37" s="2">
        <v>6961911</v>
      </c>
      <c r="D37" s="2">
        <v>0</v>
      </c>
      <c r="E37" s="18"/>
      <c r="F37" s="18"/>
    </row>
    <row r="38" spans="1:6" x14ac:dyDescent="0.2">
      <c r="A38" s="8" t="s">
        <v>61</v>
      </c>
      <c r="B38" s="2">
        <v>9636171</v>
      </c>
      <c r="C38" s="2">
        <v>9636171</v>
      </c>
      <c r="D38" s="2">
        <v>0</v>
      </c>
      <c r="E38" s="18"/>
      <c r="F38" s="18"/>
    </row>
    <row r="39" spans="1:6" x14ac:dyDescent="0.2">
      <c r="A39" s="8" t="s">
        <v>62</v>
      </c>
      <c r="B39" s="2">
        <v>5733020</v>
      </c>
      <c r="C39" s="2">
        <v>5733020</v>
      </c>
      <c r="D39" s="2">
        <v>0</v>
      </c>
      <c r="E39" s="18"/>
      <c r="F39" s="18"/>
    </row>
    <row r="40" spans="1:6" x14ac:dyDescent="0.2">
      <c r="A40" s="8" t="s">
        <v>63</v>
      </c>
      <c r="B40" s="2">
        <v>1746277</v>
      </c>
      <c r="C40" s="2">
        <v>1746277</v>
      </c>
      <c r="D40" s="2">
        <v>0</v>
      </c>
      <c r="E40" s="18"/>
      <c r="F40" s="18"/>
    </row>
    <row r="41" spans="1:6" x14ac:dyDescent="0.2">
      <c r="A41" s="8" t="s">
        <v>64</v>
      </c>
      <c r="B41" s="2">
        <v>4449888</v>
      </c>
      <c r="C41" s="2">
        <v>4449888</v>
      </c>
      <c r="D41" s="2">
        <v>0</v>
      </c>
      <c r="E41" s="18"/>
      <c r="F41" s="18"/>
    </row>
    <row r="42" spans="1:6" x14ac:dyDescent="0.2">
      <c r="A42" s="8" t="s">
        <v>65</v>
      </c>
      <c r="B42" s="2">
        <v>2835854</v>
      </c>
      <c r="C42" s="2">
        <v>2835854</v>
      </c>
      <c r="D42" s="2">
        <v>0</v>
      </c>
      <c r="E42" s="18"/>
      <c r="F42" s="18"/>
    </row>
    <row r="43" spans="1:6" x14ac:dyDescent="0.2">
      <c r="A43" s="8" t="s">
        <v>66</v>
      </c>
      <c r="B43" s="2">
        <v>1925158</v>
      </c>
      <c r="C43" s="2">
        <v>1925158</v>
      </c>
      <c r="D43" s="2">
        <v>0</v>
      </c>
      <c r="E43" s="18"/>
      <c r="F43" s="18"/>
    </row>
    <row r="44" spans="1:6" x14ac:dyDescent="0.2">
      <c r="A44" s="8" t="s">
        <v>67</v>
      </c>
      <c r="B44" s="2">
        <v>5123289</v>
      </c>
      <c r="C44" s="2">
        <v>5123289</v>
      </c>
      <c r="D44" s="2">
        <v>0</v>
      </c>
      <c r="E44" s="18"/>
      <c r="F44" s="18"/>
    </row>
    <row r="45" spans="1:6" x14ac:dyDescent="0.2">
      <c r="A45" s="8" t="s">
        <v>68</v>
      </c>
      <c r="B45" s="2">
        <v>2030556</v>
      </c>
      <c r="C45" s="2">
        <v>2030556</v>
      </c>
      <c r="D45" s="2">
        <v>0</v>
      </c>
      <c r="E45" s="18"/>
      <c r="F45" s="18"/>
    </row>
    <row r="46" spans="1:6" x14ac:dyDescent="0.2">
      <c r="A46" s="8" t="s">
        <v>69</v>
      </c>
      <c r="B46" s="2">
        <v>5976089</v>
      </c>
      <c r="C46" s="2">
        <v>5976089</v>
      </c>
      <c r="D46" s="2">
        <v>0</v>
      </c>
      <c r="E46" s="18"/>
      <c r="F46" s="18"/>
    </row>
    <row r="47" spans="1:6" x14ac:dyDescent="0.2">
      <c r="A47" s="8" t="s">
        <v>70</v>
      </c>
      <c r="B47" s="2">
        <v>3673773</v>
      </c>
      <c r="C47" s="2">
        <v>3673773</v>
      </c>
      <c r="D47" s="2">
        <v>0</v>
      </c>
      <c r="E47" s="18"/>
      <c r="F47" s="18"/>
    </row>
    <row r="48" spans="1:6" x14ac:dyDescent="0.2">
      <c r="A48" s="8" t="s">
        <v>71</v>
      </c>
      <c r="B48" s="2">
        <v>2230154</v>
      </c>
      <c r="C48" s="2">
        <v>2230154</v>
      </c>
      <c r="D48" s="2">
        <v>0</v>
      </c>
      <c r="E48" s="18"/>
      <c r="F48" s="18"/>
    </row>
    <row r="49" spans="1:6" x14ac:dyDescent="0.2">
      <c r="A49" s="8" t="s">
        <v>72</v>
      </c>
      <c r="B49" s="2">
        <v>6357287</v>
      </c>
      <c r="C49" s="2">
        <v>6357287</v>
      </c>
      <c r="D49" s="2">
        <v>0</v>
      </c>
      <c r="E49" s="18"/>
      <c r="F49" s="18"/>
    </row>
    <row r="50" spans="1:6" x14ac:dyDescent="0.2">
      <c r="A50" s="8" t="s">
        <v>24</v>
      </c>
      <c r="B50" s="2">
        <v>0</v>
      </c>
      <c r="C50" s="12">
        <v>0</v>
      </c>
      <c r="D50" s="12">
        <f>B50-C50</f>
        <v>0</v>
      </c>
      <c r="E50" s="18"/>
      <c r="F50" s="18"/>
    </row>
    <row r="51" spans="1:6" ht="42.75" x14ac:dyDescent="0.2">
      <c r="A51" s="7" t="s">
        <v>77</v>
      </c>
      <c r="B51" s="2">
        <v>216946</v>
      </c>
      <c r="C51" s="4">
        <v>175905</v>
      </c>
      <c r="D51" s="12">
        <f t="shared" ref="D51:D85" si="1">B51-C51</f>
        <v>41041</v>
      </c>
      <c r="E51" s="18"/>
      <c r="F51" s="18"/>
    </row>
    <row r="52" spans="1:6" ht="28.5" x14ac:dyDescent="0.2">
      <c r="A52" s="7" t="s">
        <v>83</v>
      </c>
      <c r="B52" s="2">
        <v>453638</v>
      </c>
      <c r="C52" s="4">
        <v>62354</v>
      </c>
      <c r="D52" s="12">
        <f t="shared" si="1"/>
        <v>391284</v>
      </c>
      <c r="E52" s="18"/>
      <c r="F52" s="18"/>
    </row>
    <row r="53" spans="1:6" ht="28.5" x14ac:dyDescent="0.2">
      <c r="A53" s="7" t="s">
        <v>78</v>
      </c>
      <c r="B53" s="2">
        <v>192784</v>
      </c>
      <c r="C53" s="4">
        <v>188884</v>
      </c>
      <c r="D53" s="12">
        <f t="shared" si="1"/>
        <v>3900</v>
      </c>
      <c r="E53" s="18"/>
      <c r="F53" s="18"/>
    </row>
    <row r="54" spans="1:6" x14ac:dyDescent="0.2">
      <c r="A54" s="8" t="s">
        <v>25</v>
      </c>
      <c r="B54" s="2">
        <v>3728666</v>
      </c>
      <c r="C54" s="12">
        <f>3428716</f>
        <v>3428716</v>
      </c>
      <c r="D54" s="12">
        <f t="shared" si="1"/>
        <v>299950</v>
      </c>
      <c r="E54" s="18"/>
      <c r="F54" s="18"/>
    </row>
    <row r="55" spans="1:6" ht="28.5" x14ac:dyDescent="0.2">
      <c r="A55" s="7" t="s">
        <v>75</v>
      </c>
      <c r="B55" s="2">
        <v>7856267</v>
      </c>
      <c r="C55" s="12">
        <f>6698921</f>
        <v>6698921</v>
      </c>
      <c r="D55" s="12">
        <f t="shared" si="1"/>
        <v>1157346</v>
      </c>
      <c r="E55" s="18"/>
      <c r="F55" s="18"/>
    </row>
    <row r="56" spans="1:6" x14ac:dyDescent="0.2">
      <c r="A56" s="8" t="s">
        <v>26</v>
      </c>
      <c r="B56" s="2">
        <v>178810</v>
      </c>
      <c r="C56" s="12"/>
      <c r="D56" s="12">
        <f t="shared" si="1"/>
        <v>178810</v>
      </c>
      <c r="E56" s="18"/>
      <c r="F56" s="18"/>
    </row>
    <row r="57" spans="1:6" x14ac:dyDescent="0.2">
      <c r="A57" s="8" t="s">
        <v>27</v>
      </c>
      <c r="B57" s="2">
        <v>121500</v>
      </c>
      <c r="C57" s="12"/>
      <c r="D57" s="12">
        <f t="shared" si="1"/>
        <v>121500</v>
      </c>
      <c r="E57" s="18"/>
      <c r="F57" s="18"/>
    </row>
    <row r="58" spans="1:6" x14ac:dyDescent="0.2">
      <c r="A58" s="8" t="s">
        <v>28</v>
      </c>
      <c r="B58" s="2">
        <v>80900</v>
      </c>
      <c r="C58" s="12"/>
      <c r="D58" s="12">
        <f t="shared" si="1"/>
        <v>80900</v>
      </c>
      <c r="E58" s="18"/>
      <c r="F58" s="18"/>
    </row>
    <row r="59" spans="1:6" x14ac:dyDescent="0.2">
      <c r="A59" s="8" t="s">
        <v>29</v>
      </c>
      <c r="B59" s="2">
        <v>106400</v>
      </c>
      <c r="C59" s="12"/>
      <c r="D59" s="12">
        <f t="shared" si="1"/>
        <v>106400</v>
      </c>
      <c r="E59" s="18"/>
      <c r="F59" s="18"/>
    </row>
    <row r="60" spans="1:6" x14ac:dyDescent="0.2">
      <c r="A60" s="8" t="s">
        <v>30</v>
      </c>
      <c r="B60" s="2">
        <v>47000</v>
      </c>
      <c r="C60" s="12"/>
      <c r="D60" s="12">
        <f t="shared" si="1"/>
        <v>47000</v>
      </c>
      <c r="E60" s="18"/>
      <c r="F60" s="18"/>
    </row>
    <row r="61" spans="1:6" x14ac:dyDescent="0.2">
      <c r="A61" s="7" t="s">
        <v>85</v>
      </c>
      <c r="B61" s="2">
        <v>92800</v>
      </c>
      <c r="C61" s="12"/>
      <c r="D61" s="12">
        <f t="shared" si="1"/>
        <v>92800</v>
      </c>
      <c r="E61" s="18"/>
      <c r="F61" s="18"/>
    </row>
    <row r="62" spans="1:6" x14ac:dyDescent="0.2">
      <c r="A62" s="8" t="s">
        <v>31</v>
      </c>
      <c r="B62" s="2">
        <v>80000</v>
      </c>
      <c r="C62" s="12"/>
      <c r="D62" s="12">
        <f t="shared" si="1"/>
        <v>80000</v>
      </c>
      <c r="E62" s="18"/>
      <c r="F62" s="18"/>
    </row>
    <row r="63" spans="1:6" x14ac:dyDescent="0.2">
      <c r="A63" s="8" t="s">
        <v>32</v>
      </c>
      <c r="B63" s="2">
        <v>387331</v>
      </c>
      <c r="C63" s="14">
        <f>B63</f>
        <v>387331</v>
      </c>
      <c r="D63" s="12">
        <f t="shared" si="1"/>
        <v>0</v>
      </c>
      <c r="E63" s="18"/>
      <c r="F63" s="18"/>
    </row>
    <row r="64" spans="1:6" x14ac:dyDescent="0.2">
      <c r="A64" s="7" t="s">
        <v>82</v>
      </c>
      <c r="B64" s="2">
        <v>155283</v>
      </c>
      <c r="C64" s="4">
        <f>87618+24800</f>
        <v>112418</v>
      </c>
      <c r="D64" s="12">
        <f t="shared" si="1"/>
        <v>42865</v>
      </c>
      <c r="E64" s="18"/>
      <c r="F64" s="18"/>
    </row>
    <row r="65" spans="1:6" x14ac:dyDescent="0.2">
      <c r="A65" s="7" t="s">
        <v>80</v>
      </c>
      <c r="B65" s="2">
        <v>390241</v>
      </c>
      <c r="C65" s="4">
        <v>158192</v>
      </c>
      <c r="D65" s="12">
        <f t="shared" si="1"/>
        <v>232049</v>
      </c>
      <c r="E65" s="18"/>
      <c r="F65" s="18"/>
    </row>
    <row r="66" spans="1:6" x14ac:dyDescent="0.2">
      <c r="A66" s="7" t="s">
        <v>84</v>
      </c>
      <c r="B66" s="2">
        <v>141171</v>
      </c>
      <c r="C66" s="14">
        <f>116171</f>
        <v>116171</v>
      </c>
      <c r="D66" s="12">
        <f t="shared" si="1"/>
        <v>25000</v>
      </c>
      <c r="E66" s="18"/>
      <c r="F66" s="18"/>
    </row>
    <row r="67" spans="1:6" x14ac:dyDescent="0.2">
      <c r="A67" s="7" t="s">
        <v>76</v>
      </c>
      <c r="B67" s="2">
        <v>149139</v>
      </c>
      <c r="C67" s="14">
        <f>11139</f>
        <v>11139</v>
      </c>
      <c r="D67" s="12">
        <f t="shared" si="1"/>
        <v>138000</v>
      </c>
      <c r="E67" s="18"/>
      <c r="F67" s="18"/>
    </row>
    <row r="68" spans="1:6" x14ac:dyDescent="0.2">
      <c r="A68" s="8" t="s">
        <v>33</v>
      </c>
      <c r="B68" s="2">
        <v>111000</v>
      </c>
      <c r="C68" s="12"/>
      <c r="D68" s="12">
        <f t="shared" si="1"/>
        <v>111000</v>
      </c>
      <c r="E68" s="18"/>
      <c r="F68" s="18"/>
    </row>
    <row r="69" spans="1:6" x14ac:dyDescent="0.2">
      <c r="A69" s="8" t="s">
        <v>34</v>
      </c>
      <c r="B69" s="2">
        <v>249000</v>
      </c>
      <c r="C69" s="12"/>
      <c r="D69" s="12">
        <f t="shared" si="1"/>
        <v>249000</v>
      </c>
      <c r="E69" s="18"/>
      <c r="F69" s="18"/>
    </row>
    <row r="70" spans="1:6" x14ac:dyDescent="0.2">
      <c r="A70" s="8" t="s">
        <v>35</v>
      </c>
      <c r="B70" s="2">
        <v>154080</v>
      </c>
      <c r="C70" s="12"/>
      <c r="D70" s="12">
        <f t="shared" si="1"/>
        <v>154080</v>
      </c>
      <c r="E70" s="18"/>
      <c r="F70" s="18"/>
    </row>
    <row r="71" spans="1:6" x14ac:dyDescent="0.2">
      <c r="A71" s="8" t="s">
        <v>36</v>
      </c>
      <c r="B71" s="2">
        <v>398521</v>
      </c>
      <c r="C71" s="12"/>
      <c r="D71" s="12">
        <f t="shared" si="1"/>
        <v>398521</v>
      </c>
      <c r="E71" s="18"/>
      <c r="F71" s="18"/>
    </row>
    <row r="72" spans="1:6" x14ac:dyDescent="0.2">
      <c r="A72" s="7" t="s">
        <v>79</v>
      </c>
      <c r="B72" s="2">
        <v>42366</v>
      </c>
      <c r="C72" s="12"/>
      <c r="D72" s="12">
        <f t="shared" si="1"/>
        <v>42366</v>
      </c>
      <c r="E72" s="18"/>
      <c r="F72" s="18"/>
    </row>
    <row r="73" spans="1:6" x14ac:dyDescent="0.2">
      <c r="A73" s="8" t="s">
        <v>37</v>
      </c>
      <c r="B73" s="2">
        <v>141134</v>
      </c>
      <c r="C73" s="12"/>
      <c r="D73" s="12">
        <f t="shared" si="1"/>
        <v>141134</v>
      </c>
      <c r="E73" s="18"/>
      <c r="F73" s="18"/>
    </row>
    <row r="74" spans="1:6" x14ac:dyDescent="0.2">
      <c r="A74" s="8" t="s">
        <v>38</v>
      </c>
      <c r="B74" s="2">
        <v>73878</v>
      </c>
      <c r="C74" s="12"/>
      <c r="D74" s="12">
        <f t="shared" si="1"/>
        <v>73878</v>
      </c>
      <c r="E74" s="18"/>
      <c r="F74" s="18"/>
    </row>
    <row r="75" spans="1:6" x14ac:dyDescent="0.2">
      <c r="A75" s="8" t="s">
        <v>39</v>
      </c>
      <c r="B75" s="2">
        <v>986000</v>
      </c>
      <c r="C75" s="12"/>
      <c r="D75" s="12">
        <f t="shared" si="1"/>
        <v>986000</v>
      </c>
      <c r="E75" s="18"/>
      <c r="F75" s="18"/>
    </row>
    <row r="76" spans="1:6" x14ac:dyDescent="0.2">
      <c r="A76" s="8" t="s">
        <v>40</v>
      </c>
      <c r="B76" s="2">
        <v>42000</v>
      </c>
      <c r="C76" s="12"/>
      <c r="D76" s="12">
        <f t="shared" si="1"/>
        <v>42000</v>
      </c>
      <c r="E76" s="18"/>
      <c r="F76" s="18"/>
    </row>
    <row r="77" spans="1:6" x14ac:dyDescent="0.2">
      <c r="A77" s="8" t="s">
        <v>41</v>
      </c>
      <c r="B77" s="2">
        <v>60027</v>
      </c>
      <c r="C77" s="12"/>
      <c r="D77" s="12">
        <f t="shared" si="1"/>
        <v>60027</v>
      </c>
      <c r="E77" s="18"/>
      <c r="F77" s="18"/>
    </row>
    <row r="78" spans="1:6" x14ac:dyDescent="0.2">
      <c r="A78" s="8" t="s">
        <v>42</v>
      </c>
      <c r="B78" s="2">
        <v>61180</v>
      </c>
      <c r="C78" s="12"/>
      <c r="D78" s="12">
        <f t="shared" si="1"/>
        <v>61180</v>
      </c>
      <c r="E78" s="18"/>
      <c r="F78" s="18"/>
    </row>
    <row r="79" spans="1:6" ht="28.5" x14ac:dyDescent="0.2">
      <c r="A79" s="7" t="s">
        <v>81</v>
      </c>
      <c r="B79" s="2">
        <v>297900</v>
      </c>
      <c r="C79" s="12"/>
      <c r="D79" s="12">
        <f t="shared" si="1"/>
        <v>297900</v>
      </c>
      <c r="E79" s="18"/>
      <c r="F79" s="18"/>
    </row>
    <row r="80" spans="1:6" x14ac:dyDescent="0.2">
      <c r="A80" s="8" t="s">
        <v>43</v>
      </c>
      <c r="B80" s="2">
        <v>376445</v>
      </c>
      <c r="C80" s="12"/>
      <c r="D80" s="12">
        <f t="shared" si="1"/>
        <v>376445</v>
      </c>
      <c r="E80" s="18"/>
      <c r="F80" s="18"/>
    </row>
    <row r="81" spans="1:6" x14ac:dyDescent="0.2">
      <c r="A81" s="8" t="s">
        <v>44</v>
      </c>
      <c r="B81" s="2">
        <v>250707</v>
      </c>
      <c r="C81" s="12"/>
      <c r="D81" s="12">
        <f t="shared" si="1"/>
        <v>250707</v>
      </c>
      <c r="E81" s="18"/>
      <c r="F81" s="18"/>
    </row>
    <row r="82" spans="1:6" x14ac:dyDescent="0.2">
      <c r="A82" s="8" t="s">
        <v>45</v>
      </c>
      <c r="B82" s="2">
        <v>417867</v>
      </c>
      <c r="C82" s="12">
        <v>90000</v>
      </c>
      <c r="D82" s="12">
        <f t="shared" si="1"/>
        <v>327867</v>
      </c>
      <c r="E82" s="18"/>
      <c r="F82" s="18"/>
    </row>
    <row r="83" spans="1:6" x14ac:dyDescent="0.2">
      <c r="A83" s="8" t="s">
        <v>46</v>
      </c>
      <c r="B83" s="2">
        <v>59946</v>
      </c>
      <c r="C83" s="12"/>
      <c r="D83" s="12">
        <f t="shared" si="1"/>
        <v>59946</v>
      </c>
      <c r="E83" s="18"/>
      <c r="F83" s="18"/>
    </row>
    <row r="84" spans="1:6" x14ac:dyDescent="0.2">
      <c r="A84" s="8" t="s">
        <v>47</v>
      </c>
      <c r="B84" s="2">
        <v>271000</v>
      </c>
      <c r="C84" s="12"/>
      <c r="D84" s="12">
        <f t="shared" si="1"/>
        <v>271000</v>
      </c>
      <c r="E84" s="18"/>
      <c r="F84" s="18"/>
    </row>
    <row r="85" spans="1:6" x14ac:dyDescent="0.2">
      <c r="A85" s="8" t="s">
        <v>48</v>
      </c>
      <c r="B85" s="2">
        <v>1846464</v>
      </c>
      <c r="C85" s="12"/>
      <c r="D85" s="12">
        <f t="shared" si="1"/>
        <v>1846464</v>
      </c>
      <c r="E85" s="18"/>
      <c r="F85" s="18"/>
    </row>
    <row r="86" spans="1:6" x14ac:dyDescent="0.2">
      <c r="A86" s="11" t="s">
        <v>74</v>
      </c>
      <c r="B86" s="13">
        <f>SUM(B2:B85)</f>
        <v>138052991.54000002</v>
      </c>
      <c r="C86" s="13">
        <f t="shared" ref="C86:D86" si="2">SUM(C2:C85)</f>
        <v>125322572.56999999</v>
      </c>
      <c r="D86" s="13">
        <f t="shared" si="2"/>
        <v>12730418.969999999</v>
      </c>
      <c r="E86" s="18"/>
      <c r="F86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/>
  </sheetViews>
  <sheetFormatPr defaultColWidth="9.140625" defaultRowHeight="14.25" x14ac:dyDescent="0.2"/>
  <cols>
    <col min="1" max="1" width="57.85546875" style="15" customWidth="1"/>
    <col min="2" max="4" width="24.7109375" style="15" customWidth="1"/>
    <col min="5" max="6" width="9.140625" style="15"/>
    <col min="7" max="7" width="12.140625" style="15" bestFit="1" customWidth="1"/>
    <col min="8" max="16384" width="9.140625" style="15"/>
  </cols>
  <sheetData>
    <row r="1" spans="1:6" ht="42.75" x14ac:dyDescent="0.2">
      <c r="A1" s="3" t="s">
        <v>88</v>
      </c>
      <c r="B1" s="3" t="s">
        <v>94</v>
      </c>
      <c r="C1" s="1" t="s">
        <v>89</v>
      </c>
      <c r="D1" s="1" t="s">
        <v>90</v>
      </c>
    </row>
    <row r="2" spans="1:6" x14ac:dyDescent="0.2">
      <c r="A2" s="8" t="s">
        <v>0</v>
      </c>
      <c r="B2" s="5">
        <v>499042.96</v>
      </c>
      <c r="C2" s="5">
        <v>290681.2</v>
      </c>
      <c r="D2" s="5">
        <f>B2-C2</f>
        <v>208361.76</v>
      </c>
      <c r="F2" s="16"/>
    </row>
    <row r="3" spans="1:6" x14ac:dyDescent="0.2">
      <c r="A3" s="8" t="s">
        <v>1</v>
      </c>
      <c r="B3" s="5">
        <v>1909276.6700000002</v>
      </c>
      <c r="C3" s="5">
        <v>1470478.84</v>
      </c>
      <c r="D3" s="5">
        <f t="shared" ref="D3:D25" si="0">B3-C3</f>
        <v>438797.83000000007</v>
      </c>
      <c r="F3" s="16"/>
    </row>
    <row r="4" spans="1:6" x14ac:dyDescent="0.2">
      <c r="A4" s="8" t="s">
        <v>2</v>
      </c>
      <c r="B4" s="5">
        <v>1607276.8099999998</v>
      </c>
      <c r="C4" s="5">
        <v>625555.18999999994</v>
      </c>
      <c r="D4" s="5">
        <f t="shared" si="0"/>
        <v>981721.61999999988</v>
      </c>
      <c r="F4" s="16"/>
    </row>
    <row r="5" spans="1:6" x14ac:dyDescent="0.2">
      <c r="A5" s="9" t="s">
        <v>3</v>
      </c>
      <c r="B5" s="5">
        <v>966914.5199999999</v>
      </c>
      <c r="C5" s="5">
        <v>616159.21</v>
      </c>
      <c r="D5" s="5">
        <f t="shared" si="0"/>
        <v>350755.30999999994</v>
      </c>
      <c r="F5" s="16"/>
    </row>
    <row r="6" spans="1:6" x14ac:dyDescent="0.2">
      <c r="A6" s="8" t="s">
        <v>4</v>
      </c>
      <c r="B6" s="5">
        <v>901012.28999999992</v>
      </c>
      <c r="C6" s="5">
        <v>517880.22</v>
      </c>
      <c r="D6" s="5">
        <f t="shared" si="0"/>
        <v>383132.06999999995</v>
      </c>
      <c r="F6" s="16"/>
    </row>
    <row r="7" spans="1:6" x14ac:dyDescent="0.2">
      <c r="A7" s="8" t="s">
        <v>5</v>
      </c>
      <c r="B7" s="5">
        <v>1825381.79</v>
      </c>
      <c r="C7" s="5">
        <v>1458541.91</v>
      </c>
      <c r="D7" s="5">
        <f t="shared" si="0"/>
        <v>366839.88000000012</v>
      </c>
      <c r="F7" s="16"/>
    </row>
    <row r="8" spans="1:6" x14ac:dyDescent="0.2">
      <c r="A8" s="8" t="s">
        <v>6</v>
      </c>
      <c r="B8" s="5">
        <v>3367904.5</v>
      </c>
      <c r="C8" s="5">
        <v>2409510.91</v>
      </c>
      <c r="D8" s="5">
        <f t="shared" si="0"/>
        <v>958393.58999999985</v>
      </c>
      <c r="F8" s="16"/>
    </row>
    <row r="9" spans="1:6" x14ac:dyDescent="0.2">
      <c r="A9" s="8" t="s">
        <v>7</v>
      </c>
      <c r="B9" s="5">
        <v>1048944.69</v>
      </c>
      <c r="C9" s="5">
        <v>733459.39</v>
      </c>
      <c r="D9" s="5">
        <f t="shared" si="0"/>
        <v>315485.29999999993</v>
      </c>
      <c r="F9" s="16"/>
    </row>
    <row r="10" spans="1:6" x14ac:dyDescent="0.2">
      <c r="A10" s="8" t="s">
        <v>8</v>
      </c>
      <c r="B10" s="5">
        <v>1525352.28</v>
      </c>
      <c r="C10" s="5">
        <v>1238523.3399999999</v>
      </c>
      <c r="D10" s="5">
        <f t="shared" si="0"/>
        <v>286828.94000000018</v>
      </c>
      <c r="F10" s="16"/>
    </row>
    <row r="11" spans="1:6" x14ac:dyDescent="0.2">
      <c r="A11" s="8" t="s">
        <v>9</v>
      </c>
      <c r="B11" s="5">
        <v>931399.11999999988</v>
      </c>
      <c r="C11" s="5">
        <v>589197.75</v>
      </c>
      <c r="D11" s="5">
        <f t="shared" si="0"/>
        <v>342201.36999999988</v>
      </c>
      <c r="F11" s="16"/>
    </row>
    <row r="12" spans="1:6" x14ac:dyDescent="0.2">
      <c r="A12" s="8" t="s">
        <v>10</v>
      </c>
      <c r="B12" s="5">
        <v>1287299.28</v>
      </c>
      <c r="C12" s="5">
        <v>1036397.4299999999</v>
      </c>
      <c r="D12" s="5">
        <f t="shared" si="0"/>
        <v>250901.85000000009</v>
      </c>
      <c r="F12" s="16"/>
    </row>
    <row r="13" spans="1:6" x14ac:dyDescent="0.2">
      <c r="A13" s="8" t="s">
        <v>11</v>
      </c>
      <c r="B13" s="5">
        <v>1544362.7500000002</v>
      </c>
      <c r="C13" s="5">
        <v>1179822.1499999999</v>
      </c>
      <c r="D13" s="5">
        <f t="shared" si="0"/>
        <v>364540.60000000033</v>
      </c>
      <c r="F13" s="16"/>
    </row>
    <row r="14" spans="1:6" x14ac:dyDescent="0.2">
      <c r="A14" s="8" t="s">
        <v>12</v>
      </c>
      <c r="B14" s="5">
        <v>1897947.33</v>
      </c>
      <c r="C14" s="5">
        <v>1552460.38</v>
      </c>
      <c r="D14" s="5">
        <f t="shared" si="0"/>
        <v>345486.95000000019</v>
      </c>
      <c r="F14" s="16"/>
    </row>
    <row r="15" spans="1:6" x14ac:dyDescent="0.2">
      <c r="A15" s="8" t="s">
        <v>13</v>
      </c>
      <c r="B15" s="5">
        <v>1255944.03</v>
      </c>
      <c r="C15" s="5">
        <v>996396.38</v>
      </c>
      <c r="D15" s="5">
        <f t="shared" si="0"/>
        <v>259547.65000000002</v>
      </c>
      <c r="F15" s="16"/>
    </row>
    <row r="16" spans="1:6" x14ac:dyDescent="0.2">
      <c r="A16" s="8" t="s">
        <v>14</v>
      </c>
      <c r="B16" s="5">
        <v>995466.5</v>
      </c>
      <c r="C16" s="5">
        <v>497574.53</v>
      </c>
      <c r="D16" s="5">
        <f t="shared" si="0"/>
        <v>497891.97</v>
      </c>
      <c r="F16" s="16"/>
    </row>
    <row r="17" spans="1:6" x14ac:dyDescent="0.2">
      <c r="A17" s="8" t="s">
        <v>15</v>
      </c>
      <c r="B17" s="5">
        <v>786094.17</v>
      </c>
      <c r="C17" s="5">
        <v>563977.56000000006</v>
      </c>
      <c r="D17" s="5">
        <f t="shared" si="0"/>
        <v>222116.61</v>
      </c>
      <c r="F17" s="16"/>
    </row>
    <row r="18" spans="1:6" x14ac:dyDescent="0.2">
      <c r="A18" s="8" t="s">
        <v>16</v>
      </c>
      <c r="B18" s="5">
        <v>1346302.4799999997</v>
      </c>
      <c r="C18" s="5">
        <v>986497.32000000007</v>
      </c>
      <c r="D18" s="5">
        <f t="shared" si="0"/>
        <v>359805.15999999968</v>
      </c>
      <c r="F18" s="16"/>
    </row>
    <row r="19" spans="1:6" x14ac:dyDescent="0.2">
      <c r="A19" s="8" t="s">
        <v>17</v>
      </c>
      <c r="B19" s="5">
        <v>978908.50999999989</v>
      </c>
      <c r="C19" s="5">
        <v>626105.67999999993</v>
      </c>
      <c r="D19" s="5">
        <f t="shared" si="0"/>
        <v>352802.82999999996</v>
      </c>
      <c r="F19" s="16"/>
    </row>
    <row r="20" spans="1:6" x14ac:dyDescent="0.2">
      <c r="A20" s="8" t="s">
        <v>18</v>
      </c>
      <c r="B20" s="5">
        <v>1572180.53</v>
      </c>
      <c r="C20" s="5">
        <v>1217127.98</v>
      </c>
      <c r="D20" s="5">
        <f t="shared" si="0"/>
        <v>355052.55000000005</v>
      </c>
      <c r="F20" s="16"/>
    </row>
    <row r="21" spans="1:6" x14ac:dyDescent="0.2">
      <c r="A21" s="8" t="s">
        <v>19</v>
      </c>
      <c r="B21" s="5">
        <v>1755912.0499999998</v>
      </c>
      <c r="C21" s="5">
        <v>634561.29</v>
      </c>
      <c r="D21" s="5">
        <f t="shared" si="0"/>
        <v>1121350.7599999998</v>
      </c>
      <c r="F21" s="16"/>
    </row>
    <row r="22" spans="1:6" x14ac:dyDescent="0.2">
      <c r="A22" s="8" t="s">
        <v>20</v>
      </c>
      <c r="B22" s="5">
        <v>1204039.29</v>
      </c>
      <c r="C22" s="5">
        <v>954844.98</v>
      </c>
      <c r="D22" s="5">
        <f t="shared" si="0"/>
        <v>249194.31000000006</v>
      </c>
      <c r="F22" s="16"/>
    </row>
    <row r="23" spans="1:6" x14ac:dyDescent="0.2">
      <c r="A23" s="8" t="s">
        <v>21</v>
      </c>
      <c r="B23" s="5">
        <v>869540.90999999992</v>
      </c>
      <c r="C23" s="5">
        <v>558212.69999999995</v>
      </c>
      <c r="D23" s="5">
        <f t="shared" si="0"/>
        <v>311328.20999999996</v>
      </c>
      <c r="F23" s="16"/>
    </row>
    <row r="24" spans="1:6" x14ac:dyDescent="0.2">
      <c r="A24" s="8" t="s">
        <v>22</v>
      </c>
      <c r="B24" s="5">
        <v>1427146.9100000001</v>
      </c>
      <c r="C24" s="5">
        <v>662169.28</v>
      </c>
      <c r="D24" s="5">
        <f t="shared" si="0"/>
        <v>764977.63000000012</v>
      </c>
      <c r="F24" s="16"/>
    </row>
    <row r="25" spans="1:6" x14ac:dyDescent="0.2">
      <c r="A25" s="8" t="s">
        <v>23</v>
      </c>
      <c r="B25" s="5">
        <v>1555464.8399999999</v>
      </c>
      <c r="C25" s="5">
        <v>1270179.77</v>
      </c>
      <c r="D25" s="5">
        <f t="shared" si="0"/>
        <v>285285.06999999983</v>
      </c>
      <c r="F25" s="16"/>
    </row>
    <row r="26" spans="1:6" x14ac:dyDescent="0.2">
      <c r="A26" s="8" t="s">
        <v>49</v>
      </c>
      <c r="B26" s="5">
        <v>635527.54</v>
      </c>
      <c r="C26" s="5">
        <v>635527.54</v>
      </c>
      <c r="D26" s="5">
        <v>0</v>
      </c>
      <c r="F26" s="16"/>
    </row>
    <row r="27" spans="1:6" x14ac:dyDescent="0.2">
      <c r="A27" s="8" t="s">
        <v>50</v>
      </c>
      <c r="B27" s="5">
        <v>2867786.46</v>
      </c>
      <c r="C27" s="5">
        <v>2867786.46</v>
      </c>
      <c r="D27" s="5">
        <v>0</v>
      </c>
      <c r="F27" s="16"/>
    </row>
    <row r="28" spans="1:6" x14ac:dyDescent="0.2">
      <c r="A28" s="8" t="s">
        <v>51</v>
      </c>
      <c r="B28" s="5">
        <v>3662406.8900000006</v>
      </c>
      <c r="C28" s="5">
        <v>3662406.8900000006</v>
      </c>
      <c r="D28" s="5">
        <v>0</v>
      </c>
      <c r="F28" s="16"/>
    </row>
    <row r="29" spans="1:6" x14ac:dyDescent="0.2">
      <c r="A29" s="9" t="s">
        <v>52</v>
      </c>
      <c r="B29" s="5">
        <v>2353205.6100000003</v>
      </c>
      <c r="C29" s="5">
        <v>2353205.6100000003</v>
      </c>
      <c r="D29" s="5">
        <v>0</v>
      </c>
      <c r="F29" s="16"/>
    </row>
    <row r="30" spans="1:6" x14ac:dyDescent="0.2">
      <c r="A30" s="8" t="s">
        <v>53</v>
      </c>
      <c r="B30" s="5">
        <v>2210027.0499999998</v>
      </c>
      <c r="C30" s="5">
        <v>2210027.0499999998</v>
      </c>
      <c r="D30" s="5">
        <v>0</v>
      </c>
      <c r="F30" s="16"/>
    </row>
    <row r="31" spans="1:6" x14ac:dyDescent="0.2">
      <c r="A31" s="8" t="s">
        <v>54</v>
      </c>
      <c r="B31" s="5">
        <v>3280097.17</v>
      </c>
      <c r="C31" s="5">
        <v>3280097.17</v>
      </c>
      <c r="D31" s="5">
        <v>0</v>
      </c>
      <c r="F31" s="16"/>
    </row>
    <row r="32" spans="1:6" x14ac:dyDescent="0.2">
      <c r="A32" s="8" t="s">
        <v>55</v>
      </c>
      <c r="B32" s="5">
        <v>2207932.29</v>
      </c>
      <c r="C32" s="5">
        <v>2207932.29</v>
      </c>
      <c r="D32" s="5">
        <v>0</v>
      </c>
      <c r="F32" s="16"/>
    </row>
    <row r="33" spans="1:6" x14ac:dyDescent="0.2">
      <c r="A33" s="8" t="s">
        <v>56</v>
      </c>
      <c r="B33" s="5">
        <v>2701606.91</v>
      </c>
      <c r="C33" s="5">
        <v>2701606.91</v>
      </c>
      <c r="D33" s="5">
        <v>0</v>
      </c>
      <c r="F33" s="16"/>
    </row>
    <row r="34" spans="1:6" x14ac:dyDescent="0.2">
      <c r="A34" s="8" t="s">
        <v>57</v>
      </c>
      <c r="B34" s="5">
        <v>4575306.66</v>
      </c>
      <c r="C34" s="5">
        <v>4575306.66</v>
      </c>
      <c r="D34" s="5">
        <v>0</v>
      </c>
      <c r="F34" s="16"/>
    </row>
    <row r="35" spans="1:6" x14ac:dyDescent="0.2">
      <c r="A35" s="8" t="s">
        <v>58</v>
      </c>
      <c r="B35" s="5">
        <v>1435179.5899999999</v>
      </c>
      <c r="C35" s="5">
        <v>1435179.5899999999</v>
      </c>
      <c r="D35" s="5">
        <v>0</v>
      </c>
      <c r="F35" s="16"/>
    </row>
    <row r="36" spans="1:6" x14ac:dyDescent="0.2">
      <c r="A36" s="8" t="s">
        <v>59</v>
      </c>
      <c r="B36" s="5">
        <v>2720583.2800000003</v>
      </c>
      <c r="C36" s="5">
        <v>2720583.2800000003</v>
      </c>
      <c r="D36" s="5">
        <v>0</v>
      </c>
      <c r="F36" s="16"/>
    </row>
    <row r="37" spans="1:6" x14ac:dyDescent="0.2">
      <c r="A37" s="8" t="s">
        <v>60</v>
      </c>
      <c r="B37" s="5">
        <v>6217504.0399999991</v>
      </c>
      <c r="C37" s="5">
        <v>6217504.0399999991</v>
      </c>
      <c r="D37" s="5">
        <v>0</v>
      </c>
      <c r="F37" s="16"/>
    </row>
    <row r="38" spans="1:6" x14ac:dyDescent="0.2">
      <c r="A38" s="8" t="s">
        <v>61</v>
      </c>
      <c r="B38" s="5">
        <v>6682799.1300000008</v>
      </c>
      <c r="C38" s="5">
        <v>6682799.1300000008</v>
      </c>
      <c r="D38" s="5">
        <v>0</v>
      </c>
      <c r="F38" s="16"/>
    </row>
    <row r="39" spans="1:6" x14ac:dyDescent="0.2">
      <c r="A39" s="8" t="s">
        <v>62</v>
      </c>
      <c r="B39" s="5">
        <v>3794810.3200000003</v>
      </c>
      <c r="C39" s="5">
        <v>3794810.3200000003</v>
      </c>
      <c r="D39" s="5">
        <v>0</v>
      </c>
      <c r="F39" s="16"/>
    </row>
    <row r="40" spans="1:6" x14ac:dyDescent="0.2">
      <c r="A40" s="8" t="s">
        <v>63</v>
      </c>
      <c r="B40" s="5">
        <v>1512596.94</v>
      </c>
      <c r="C40" s="5">
        <v>1512596.94</v>
      </c>
      <c r="D40" s="5">
        <v>0</v>
      </c>
      <c r="F40" s="16"/>
    </row>
    <row r="41" spans="1:6" x14ac:dyDescent="0.2">
      <c r="A41" s="8" t="s">
        <v>64</v>
      </c>
      <c r="B41" s="5">
        <v>2855025.58</v>
      </c>
      <c r="C41" s="5">
        <v>2855025.58</v>
      </c>
      <c r="D41" s="5">
        <v>0</v>
      </c>
      <c r="F41" s="16"/>
    </row>
    <row r="42" spans="1:6" x14ac:dyDescent="0.2">
      <c r="A42" s="8" t="s">
        <v>65</v>
      </c>
      <c r="B42" s="5">
        <v>2224322.5199999996</v>
      </c>
      <c r="C42" s="5">
        <v>2224322.5199999996</v>
      </c>
      <c r="D42" s="5">
        <v>0</v>
      </c>
      <c r="F42" s="16"/>
    </row>
    <row r="43" spans="1:6" x14ac:dyDescent="0.2">
      <c r="A43" s="8" t="s">
        <v>66</v>
      </c>
      <c r="B43" s="5">
        <v>1477225.6400000001</v>
      </c>
      <c r="C43" s="5">
        <v>1477225.6400000001</v>
      </c>
      <c r="D43" s="5">
        <v>0</v>
      </c>
      <c r="F43" s="16"/>
    </row>
    <row r="44" spans="1:6" x14ac:dyDescent="0.2">
      <c r="A44" s="8" t="s">
        <v>67</v>
      </c>
      <c r="B44" s="5">
        <v>4126643.6199999992</v>
      </c>
      <c r="C44" s="5">
        <v>4126643.6199999992</v>
      </c>
      <c r="D44" s="5">
        <v>0</v>
      </c>
      <c r="F44" s="16"/>
    </row>
    <row r="45" spans="1:6" x14ac:dyDescent="0.2">
      <c r="A45" s="8" t="s">
        <v>68</v>
      </c>
      <c r="B45" s="5">
        <v>1948125.54</v>
      </c>
      <c r="C45" s="5">
        <v>1948125.54</v>
      </c>
      <c r="D45" s="5">
        <v>0</v>
      </c>
      <c r="F45" s="16"/>
    </row>
    <row r="46" spans="1:6" x14ac:dyDescent="0.2">
      <c r="A46" s="8" t="s">
        <v>69</v>
      </c>
      <c r="B46" s="5">
        <v>4008198.9499999993</v>
      </c>
      <c r="C46" s="5">
        <v>4008198.9499999993</v>
      </c>
      <c r="D46" s="5">
        <v>0</v>
      </c>
      <c r="F46" s="16"/>
    </row>
    <row r="47" spans="1:6" x14ac:dyDescent="0.2">
      <c r="A47" s="8" t="s">
        <v>70</v>
      </c>
      <c r="B47" s="5">
        <v>3007985.5700000003</v>
      </c>
      <c r="C47" s="5">
        <v>3007985.5700000003</v>
      </c>
      <c r="D47" s="5">
        <v>0</v>
      </c>
      <c r="F47" s="16"/>
    </row>
    <row r="48" spans="1:6" x14ac:dyDescent="0.2">
      <c r="A48" s="8" t="s">
        <v>71</v>
      </c>
      <c r="B48" s="5">
        <v>2053573.9699999997</v>
      </c>
      <c r="C48" s="5">
        <v>2053573.9699999997</v>
      </c>
      <c r="D48" s="5">
        <v>0</v>
      </c>
      <c r="F48" s="16"/>
    </row>
    <row r="49" spans="1:7" x14ac:dyDescent="0.2">
      <c r="A49" s="8" t="s">
        <v>72</v>
      </c>
      <c r="B49" s="5">
        <v>4544433.7300000004</v>
      </c>
      <c r="C49" s="5">
        <v>4544433.7300000004</v>
      </c>
      <c r="D49" s="5">
        <v>0</v>
      </c>
      <c r="F49" s="16"/>
    </row>
    <row r="50" spans="1:7" x14ac:dyDescent="0.2">
      <c r="A50" s="8" t="s">
        <v>24</v>
      </c>
      <c r="B50" s="5">
        <v>22530.959999999999</v>
      </c>
      <c r="C50" s="5"/>
      <c r="D50" s="5">
        <f t="shared" ref="D50:D85" si="1">B50-C50</f>
        <v>22530.959999999999</v>
      </c>
      <c r="F50" s="16"/>
    </row>
    <row r="51" spans="1:7" ht="42.75" x14ac:dyDescent="0.2">
      <c r="A51" s="7" t="s">
        <v>77</v>
      </c>
      <c r="B51" s="5">
        <v>199310</v>
      </c>
      <c r="C51" s="5">
        <v>156000</v>
      </c>
      <c r="D51" s="5">
        <f t="shared" si="1"/>
        <v>43310</v>
      </c>
      <c r="F51" s="16"/>
    </row>
    <row r="52" spans="1:7" ht="28.5" x14ac:dyDescent="0.2">
      <c r="A52" s="7" t="s">
        <v>83</v>
      </c>
      <c r="B52" s="5">
        <v>0</v>
      </c>
      <c r="C52" s="5"/>
      <c r="D52" s="5">
        <f t="shared" si="1"/>
        <v>0</v>
      </c>
      <c r="F52" s="16"/>
    </row>
    <row r="53" spans="1:7" ht="28.5" x14ac:dyDescent="0.2">
      <c r="A53" s="7" t="s">
        <v>78</v>
      </c>
      <c r="B53" s="5">
        <v>244506</v>
      </c>
      <c r="C53" s="5">
        <v>189000</v>
      </c>
      <c r="D53" s="5">
        <f t="shared" si="1"/>
        <v>55506</v>
      </c>
      <c r="F53" s="16"/>
    </row>
    <row r="54" spans="1:7" x14ac:dyDescent="0.2">
      <c r="A54" s="8" t="s">
        <v>25</v>
      </c>
      <c r="B54" s="5">
        <v>4413376.01</v>
      </c>
      <c r="C54" s="5">
        <v>3428969.92</v>
      </c>
      <c r="D54" s="5">
        <f t="shared" si="1"/>
        <v>984406.08999999985</v>
      </c>
      <c r="F54" s="16"/>
    </row>
    <row r="55" spans="1:7" ht="28.5" x14ac:dyDescent="0.2">
      <c r="A55" s="10" t="s">
        <v>75</v>
      </c>
      <c r="B55" s="5">
        <v>9020241.5199999996</v>
      </c>
      <c r="C55" s="5">
        <v>7821006.0200000005</v>
      </c>
      <c r="D55" s="5">
        <f t="shared" si="1"/>
        <v>1199235.4999999991</v>
      </c>
      <c r="F55" s="16"/>
    </row>
    <row r="56" spans="1:7" x14ac:dyDescent="0.2">
      <c r="A56" s="8" t="s">
        <v>26</v>
      </c>
      <c r="B56" s="5">
        <v>113260</v>
      </c>
      <c r="C56" s="5"/>
      <c r="D56" s="5">
        <f t="shared" si="1"/>
        <v>113260</v>
      </c>
      <c r="F56" s="16"/>
    </row>
    <row r="57" spans="1:7" x14ac:dyDescent="0.2">
      <c r="A57" s="8" t="s">
        <v>27</v>
      </c>
      <c r="B57" s="5">
        <v>150128.71999999997</v>
      </c>
      <c r="C57" s="5"/>
      <c r="D57" s="5">
        <f t="shared" si="1"/>
        <v>150128.71999999997</v>
      </c>
      <c r="F57" s="16"/>
    </row>
    <row r="58" spans="1:7" x14ac:dyDescent="0.2">
      <c r="A58" s="8" t="s">
        <v>28</v>
      </c>
      <c r="B58" s="5">
        <v>99506.01999999999</v>
      </c>
      <c r="C58" s="5"/>
      <c r="D58" s="5">
        <f t="shared" si="1"/>
        <v>99506.01999999999</v>
      </c>
      <c r="F58" s="16"/>
    </row>
    <row r="59" spans="1:7" x14ac:dyDescent="0.2">
      <c r="A59" s="8" t="s">
        <v>29</v>
      </c>
      <c r="B59" s="5">
        <v>87600</v>
      </c>
      <c r="C59" s="5"/>
      <c r="D59" s="5">
        <f t="shared" si="1"/>
        <v>87600</v>
      </c>
      <c r="F59" s="16"/>
    </row>
    <row r="60" spans="1:7" x14ac:dyDescent="0.2">
      <c r="A60" s="8" t="s">
        <v>30</v>
      </c>
      <c r="B60" s="5">
        <v>13000</v>
      </c>
      <c r="C60" s="5"/>
      <c r="D60" s="5">
        <f t="shared" si="1"/>
        <v>13000</v>
      </c>
      <c r="F60" s="16"/>
    </row>
    <row r="61" spans="1:7" x14ac:dyDescent="0.2">
      <c r="A61" s="7" t="s">
        <v>85</v>
      </c>
      <c r="B61" s="5">
        <v>278352.83</v>
      </c>
      <c r="C61" s="5"/>
      <c r="D61" s="5">
        <f t="shared" si="1"/>
        <v>278352.83</v>
      </c>
      <c r="F61" s="16"/>
    </row>
    <row r="62" spans="1:7" x14ac:dyDescent="0.2">
      <c r="A62" s="8" t="s">
        <v>31</v>
      </c>
      <c r="B62" s="5">
        <v>79500</v>
      </c>
      <c r="C62" s="5"/>
      <c r="D62" s="5">
        <f t="shared" si="1"/>
        <v>79500</v>
      </c>
      <c r="F62" s="16"/>
    </row>
    <row r="63" spans="1:7" x14ac:dyDescent="0.2">
      <c r="A63" s="8" t="s">
        <v>32</v>
      </c>
      <c r="B63" s="5">
        <v>396061.67000000004</v>
      </c>
      <c r="C63" s="5">
        <f>B63</f>
        <v>396061.67000000004</v>
      </c>
      <c r="D63" s="5">
        <f t="shared" si="1"/>
        <v>0</v>
      </c>
      <c r="F63" s="16"/>
      <c r="G63" s="16"/>
    </row>
    <row r="64" spans="1:7" x14ac:dyDescent="0.2">
      <c r="A64" s="7" t="s">
        <v>82</v>
      </c>
      <c r="B64" s="5">
        <v>116211</v>
      </c>
      <c r="C64" s="5">
        <v>73000</v>
      </c>
      <c r="D64" s="5">
        <f t="shared" si="1"/>
        <v>43211</v>
      </c>
      <c r="F64" s="16"/>
    </row>
    <row r="65" spans="1:6" x14ac:dyDescent="0.2">
      <c r="A65" s="7" t="s">
        <v>80</v>
      </c>
      <c r="B65" s="5">
        <v>424512.06999999995</v>
      </c>
      <c r="C65" s="5">
        <v>158000</v>
      </c>
      <c r="D65" s="5">
        <f t="shared" si="1"/>
        <v>266512.06999999995</v>
      </c>
      <c r="F65" s="16"/>
    </row>
    <row r="66" spans="1:6" x14ac:dyDescent="0.2">
      <c r="A66" s="7" t="s">
        <v>84</v>
      </c>
      <c r="B66" s="5">
        <v>156523.28999999998</v>
      </c>
      <c r="C66" s="5">
        <v>156523.29</v>
      </c>
      <c r="D66" s="5">
        <f t="shared" si="1"/>
        <v>0</v>
      </c>
      <c r="F66" s="16"/>
    </row>
    <row r="67" spans="1:6" x14ac:dyDescent="0.2">
      <c r="A67" s="7" t="s">
        <v>76</v>
      </c>
      <c r="B67" s="5">
        <v>264651.51</v>
      </c>
      <c r="C67" s="5">
        <v>5.87</v>
      </c>
      <c r="D67" s="5">
        <f t="shared" si="1"/>
        <v>264645.64</v>
      </c>
      <c r="F67" s="16"/>
    </row>
    <row r="68" spans="1:6" x14ac:dyDescent="0.2">
      <c r="A68" s="8" t="s">
        <v>33</v>
      </c>
      <c r="B68" s="5">
        <v>162095</v>
      </c>
      <c r="C68" s="5">
        <v>17245</v>
      </c>
      <c r="D68" s="5">
        <f t="shared" si="1"/>
        <v>144850</v>
      </c>
      <c r="F68" s="16"/>
    </row>
    <row r="69" spans="1:6" x14ac:dyDescent="0.2">
      <c r="A69" s="8" t="s">
        <v>34</v>
      </c>
      <c r="B69" s="5">
        <v>288027.48</v>
      </c>
      <c r="C69" s="5"/>
      <c r="D69" s="5">
        <f t="shared" si="1"/>
        <v>288027.48</v>
      </c>
      <c r="F69" s="16"/>
    </row>
    <row r="70" spans="1:6" x14ac:dyDescent="0.2">
      <c r="A70" s="8" t="s">
        <v>35</v>
      </c>
      <c r="B70" s="5">
        <v>179032</v>
      </c>
      <c r="C70" s="5"/>
      <c r="D70" s="5">
        <f t="shared" si="1"/>
        <v>179032</v>
      </c>
      <c r="F70" s="16"/>
    </row>
    <row r="71" spans="1:6" x14ac:dyDescent="0.2">
      <c r="A71" s="8" t="s">
        <v>36</v>
      </c>
      <c r="B71" s="5">
        <v>405108.29000000004</v>
      </c>
      <c r="C71" s="5"/>
      <c r="D71" s="5">
        <f t="shared" si="1"/>
        <v>405108.29000000004</v>
      </c>
      <c r="F71" s="16"/>
    </row>
    <row r="72" spans="1:6" x14ac:dyDescent="0.2">
      <c r="A72" s="7" t="s">
        <v>79</v>
      </c>
      <c r="B72" s="5">
        <v>163785.60000000001</v>
      </c>
      <c r="C72" s="5"/>
      <c r="D72" s="5">
        <f t="shared" si="1"/>
        <v>163785.60000000001</v>
      </c>
      <c r="F72" s="16"/>
    </row>
    <row r="73" spans="1:6" x14ac:dyDescent="0.2">
      <c r="A73" s="8" t="s">
        <v>37</v>
      </c>
      <c r="B73" s="5">
        <v>203214</v>
      </c>
      <c r="C73" s="5"/>
      <c r="D73" s="5">
        <f t="shared" si="1"/>
        <v>203214</v>
      </c>
      <c r="F73" s="16"/>
    </row>
    <row r="74" spans="1:6" x14ac:dyDescent="0.2">
      <c r="A74" s="8" t="s">
        <v>38</v>
      </c>
      <c r="B74" s="5">
        <v>57057</v>
      </c>
      <c r="C74" s="5"/>
      <c r="D74" s="5">
        <f t="shared" si="1"/>
        <v>57057</v>
      </c>
      <c r="F74" s="16"/>
    </row>
    <row r="75" spans="1:6" x14ac:dyDescent="0.2">
      <c r="A75" s="8" t="s">
        <v>39</v>
      </c>
      <c r="B75" s="5">
        <v>832000</v>
      </c>
      <c r="C75" s="5"/>
      <c r="D75" s="5">
        <f t="shared" si="1"/>
        <v>832000</v>
      </c>
      <c r="F75" s="16"/>
    </row>
    <row r="76" spans="1:6" x14ac:dyDescent="0.2">
      <c r="A76" s="8" t="s">
        <v>40</v>
      </c>
      <c r="B76" s="5">
        <v>274811</v>
      </c>
      <c r="C76" s="5"/>
      <c r="D76" s="5">
        <f t="shared" si="1"/>
        <v>274811</v>
      </c>
      <c r="F76" s="16"/>
    </row>
    <row r="77" spans="1:6" x14ac:dyDescent="0.2">
      <c r="A77" s="8" t="s">
        <v>41</v>
      </c>
      <c r="B77" s="5">
        <v>62298.869999999995</v>
      </c>
      <c r="C77" s="5"/>
      <c r="D77" s="5">
        <f t="shared" si="1"/>
        <v>62298.869999999995</v>
      </c>
      <c r="F77" s="16"/>
    </row>
    <row r="78" spans="1:6" x14ac:dyDescent="0.2">
      <c r="A78" s="8" t="s">
        <v>42</v>
      </c>
      <c r="B78" s="5">
        <v>54220</v>
      </c>
      <c r="C78" s="5"/>
      <c r="D78" s="5">
        <f t="shared" si="1"/>
        <v>54220</v>
      </c>
      <c r="F78" s="16"/>
    </row>
    <row r="79" spans="1:6" ht="28.5" x14ac:dyDescent="0.2">
      <c r="A79" s="7" t="s">
        <v>81</v>
      </c>
      <c r="B79" s="5">
        <v>209975</v>
      </c>
      <c r="C79" s="5"/>
      <c r="D79" s="5">
        <f t="shared" si="1"/>
        <v>209975</v>
      </c>
      <c r="F79" s="16"/>
    </row>
    <row r="80" spans="1:6" x14ac:dyDescent="0.2">
      <c r="A80" s="8" t="s">
        <v>43</v>
      </c>
      <c r="B80" s="5">
        <v>227642.40000000002</v>
      </c>
      <c r="C80" s="5"/>
      <c r="D80" s="5">
        <f t="shared" si="1"/>
        <v>227642.40000000002</v>
      </c>
      <c r="F80" s="16"/>
    </row>
    <row r="81" spans="1:6" x14ac:dyDescent="0.2">
      <c r="A81" s="8" t="s">
        <v>44</v>
      </c>
      <c r="B81" s="5">
        <v>204890</v>
      </c>
      <c r="C81" s="5"/>
      <c r="D81" s="5">
        <f t="shared" si="1"/>
        <v>204890</v>
      </c>
      <c r="F81" s="16"/>
    </row>
    <row r="82" spans="1:6" x14ac:dyDescent="0.2">
      <c r="A82" s="8" t="s">
        <v>45</v>
      </c>
      <c r="B82" s="5">
        <v>473391.80000000005</v>
      </c>
      <c r="C82" s="5">
        <v>95000</v>
      </c>
      <c r="D82" s="5">
        <f t="shared" si="1"/>
        <v>378391.80000000005</v>
      </c>
      <c r="F82" s="16"/>
    </row>
    <row r="83" spans="1:6" x14ac:dyDescent="0.2">
      <c r="A83" s="8" t="s">
        <v>46</v>
      </c>
      <c r="B83" s="5">
        <v>61680</v>
      </c>
      <c r="C83" s="5"/>
      <c r="D83" s="5">
        <f t="shared" si="1"/>
        <v>61680</v>
      </c>
      <c r="F83" s="16"/>
    </row>
    <row r="84" spans="1:6" x14ac:dyDescent="0.2">
      <c r="A84" s="8" t="s">
        <v>47</v>
      </c>
      <c r="B84" s="5">
        <v>263090</v>
      </c>
      <c r="C84" s="5"/>
      <c r="D84" s="5">
        <f t="shared" si="1"/>
        <v>263090</v>
      </c>
      <c r="F84" s="16"/>
    </row>
    <row r="85" spans="1:6" x14ac:dyDescent="0.2">
      <c r="A85" s="8" t="s">
        <v>48</v>
      </c>
      <c r="B85" s="5">
        <v>2531737.42</v>
      </c>
      <c r="C85" s="5"/>
      <c r="D85" s="5">
        <f t="shared" si="1"/>
        <v>2531737.42</v>
      </c>
      <c r="F85" s="16"/>
    </row>
    <row r="86" spans="1:6" x14ac:dyDescent="0.2">
      <c r="A86" s="6" t="s">
        <v>74</v>
      </c>
      <c r="B86" s="17">
        <f>SUM(B2:B85)</f>
        <v>128895347.67</v>
      </c>
      <c r="C86" s="17">
        <f>SUM(C2:C85)</f>
        <v>108280032.16000004</v>
      </c>
      <c r="D86" s="17">
        <f>SUM(D2:D85)</f>
        <v>20615315.509999998</v>
      </c>
      <c r="F8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D1" sqref="D1"/>
    </sheetView>
  </sheetViews>
  <sheetFormatPr defaultColWidth="8.85546875" defaultRowHeight="14.25" x14ac:dyDescent="0.2"/>
  <cols>
    <col min="1" max="1" width="51.28515625" style="15" customWidth="1"/>
    <col min="2" max="2" width="21" style="15" bestFit="1" customWidth="1"/>
    <col min="3" max="3" width="21.140625" style="15" customWidth="1"/>
    <col min="4" max="4" width="20.140625" style="15" bestFit="1" customWidth="1"/>
    <col min="5" max="5" width="18" style="15" customWidth="1"/>
    <col min="6" max="16384" width="8.85546875" style="15"/>
  </cols>
  <sheetData>
    <row r="1" spans="1:5" ht="57" x14ac:dyDescent="0.2">
      <c r="A1" s="3" t="s">
        <v>88</v>
      </c>
      <c r="B1" s="3" t="s">
        <v>95</v>
      </c>
      <c r="C1" s="1" t="s">
        <v>96</v>
      </c>
      <c r="D1" s="1" t="s">
        <v>97</v>
      </c>
    </row>
    <row r="2" spans="1:5" x14ac:dyDescent="0.2">
      <c r="A2" s="22" t="s">
        <v>0</v>
      </c>
      <c r="B2" s="20">
        <v>504382.24999999988</v>
      </c>
      <c r="C2" s="20">
        <v>278093.25</v>
      </c>
      <c r="D2" s="20">
        <v>226288.99999999988</v>
      </c>
      <c r="E2" s="18"/>
    </row>
    <row r="3" spans="1:5" x14ac:dyDescent="0.2">
      <c r="A3" s="22" t="s">
        <v>1</v>
      </c>
      <c r="B3" s="20">
        <v>1109124.0399999996</v>
      </c>
      <c r="C3" s="20">
        <v>778030.84000000008</v>
      </c>
      <c r="D3" s="20">
        <v>331093.19999999949</v>
      </c>
      <c r="E3" s="18"/>
    </row>
    <row r="4" spans="1:5" x14ac:dyDescent="0.2">
      <c r="A4" s="22" t="s">
        <v>2</v>
      </c>
      <c r="B4" s="20">
        <v>820928.2200000002</v>
      </c>
      <c r="C4" s="20">
        <v>594568.18999999994</v>
      </c>
      <c r="D4" s="20">
        <v>226360.03000000026</v>
      </c>
      <c r="E4" s="18"/>
    </row>
    <row r="5" spans="1:5" x14ac:dyDescent="0.2">
      <c r="A5" s="23" t="s">
        <v>3</v>
      </c>
      <c r="B5" s="20">
        <v>827582.83999999985</v>
      </c>
      <c r="C5" s="20">
        <v>582598.21</v>
      </c>
      <c r="D5" s="20">
        <v>244984.62999999989</v>
      </c>
      <c r="E5" s="18"/>
    </row>
    <row r="6" spans="1:5" x14ac:dyDescent="0.2">
      <c r="A6" s="22" t="s">
        <v>4</v>
      </c>
      <c r="B6" s="20">
        <v>752431.66000000015</v>
      </c>
      <c r="C6" s="20">
        <v>496686.22</v>
      </c>
      <c r="D6" s="20">
        <v>255745.44000000018</v>
      </c>
      <c r="E6" s="18"/>
    </row>
    <row r="7" spans="1:5" x14ac:dyDescent="0.2">
      <c r="A7" s="22" t="s">
        <v>5</v>
      </c>
      <c r="B7" s="20">
        <v>1191721.52</v>
      </c>
      <c r="C7" s="20">
        <v>905429.41999999993</v>
      </c>
      <c r="D7" s="20">
        <v>286292.10000000009</v>
      </c>
      <c r="E7" s="18"/>
    </row>
    <row r="8" spans="1:5" x14ac:dyDescent="0.2">
      <c r="A8" s="22" t="s">
        <v>6</v>
      </c>
      <c r="B8" s="20">
        <v>728935.81999999983</v>
      </c>
      <c r="C8" s="20">
        <v>511705.91000000003</v>
      </c>
      <c r="D8" s="20">
        <v>217229.9099999998</v>
      </c>
      <c r="E8" s="18"/>
    </row>
    <row r="9" spans="1:5" x14ac:dyDescent="0.2">
      <c r="A9" s="22" t="s">
        <v>7</v>
      </c>
      <c r="B9" s="20">
        <v>979186.1799999997</v>
      </c>
      <c r="C9" s="20">
        <v>673602.39</v>
      </c>
      <c r="D9" s="20">
        <v>305583.78999999969</v>
      </c>
      <c r="E9" s="18"/>
    </row>
    <row r="10" spans="1:5" x14ac:dyDescent="0.2">
      <c r="A10" s="22" t="s">
        <v>8</v>
      </c>
      <c r="B10" s="20">
        <v>1307112.67</v>
      </c>
      <c r="C10" s="20">
        <v>999246.34</v>
      </c>
      <c r="D10" s="20">
        <v>307866.32999999996</v>
      </c>
      <c r="E10" s="18"/>
    </row>
    <row r="11" spans="1:5" x14ac:dyDescent="0.2">
      <c r="A11" s="22" t="s">
        <v>9</v>
      </c>
      <c r="B11" s="20">
        <v>935620.49000000022</v>
      </c>
      <c r="C11" s="20">
        <v>589197.75</v>
      </c>
      <c r="D11" s="20">
        <v>346422.74000000022</v>
      </c>
      <c r="E11" s="18"/>
    </row>
    <row r="12" spans="1:5" x14ac:dyDescent="0.2">
      <c r="A12" s="22" t="s">
        <v>10</v>
      </c>
      <c r="B12" s="20">
        <v>792413.79999999981</v>
      </c>
      <c r="C12" s="20">
        <v>586416.34000000008</v>
      </c>
      <c r="D12" s="20">
        <v>205997.45999999973</v>
      </c>
      <c r="E12" s="18"/>
    </row>
    <row r="13" spans="1:5" x14ac:dyDescent="0.2">
      <c r="A13" s="22" t="s">
        <v>11</v>
      </c>
      <c r="B13" s="20">
        <v>1664700.12</v>
      </c>
      <c r="C13" s="20">
        <v>1277972.1499999999</v>
      </c>
      <c r="D13" s="20">
        <v>386727.9700000002</v>
      </c>
      <c r="E13" s="18"/>
    </row>
    <row r="14" spans="1:5" x14ac:dyDescent="0.2">
      <c r="A14" s="22" t="s">
        <v>12</v>
      </c>
      <c r="B14" s="20">
        <v>1705484.96</v>
      </c>
      <c r="C14" s="20">
        <v>1319882.3799999999</v>
      </c>
      <c r="D14" s="20">
        <v>385602.58000000007</v>
      </c>
      <c r="E14" s="18"/>
    </row>
    <row r="15" spans="1:5" x14ac:dyDescent="0.2">
      <c r="A15" s="22" t="s">
        <v>13</v>
      </c>
      <c r="B15" s="20">
        <v>1255953.3799999999</v>
      </c>
      <c r="C15" s="20">
        <v>977555.38</v>
      </c>
      <c r="D15" s="20">
        <v>278397.99999999988</v>
      </c>
      <c r="E15" s="18"/>
    </row>
    <row r="16" spans="1:5" x14ac:dyDescent="0.2">
      <c r="A16" s="22" t="s">
        <v>14</v>
      </c>
      <c r="B16" s="20">
        <v>828401.91000000015</v>
      </c>
      <c r="C16" s="20">
        <v>494746.53</v>
      </c>
      <c r="D16" s="20">
        <v>333655.38000000012</v>
      </c>
      <c r="E16" s="18"/>
    </row>
    <row r="17" spans="1:5" x14ac:dyDescent="0.2">
      <c r="A17" s="22" t="s">
        <v>15</v>
      </c>
      <c r="B17" s="20">
        <v>723947.71</v>
      </c>
      <c r="C17" s="20">
        <v>501582.85</v>
      </c>
      <c r="D17" s="20">
        <v>222364.86</v>
      </c>
      <c r="E17" s="18"/>
    </row>
    <row r="18" spans="1:5" x14ac:dyDescent="0.2">
      <c r="A18" s="22" t="s">
        <v>16</v>
      </c>
      <c r="B18" s="20">
        <v>1083102.23</v>
      </c>
      <c r="C18" s="20">
        <v>380204.4</v>
      </c>
      <c r="D18" s="20">
        <v>702897.83</v>
      </c>
      <c r="E18" s="18"/>
    </row>
    <row r="19" spans="1:5" x14ac:dyDescent="0.2">
      <c r="A19" s="22" t="s">
        <v>17</v>
      </c>
      <c r="B19" s="20">
        <v>913402.3</v>
      </c>
      <c r="C19" s="20">
        <v>591189.67999999993</v>
      </c>
      <c r="D19" s="20">
        <v>322212.62000000011</v>
      </c>
      <c r="E19" s="18"/>
    </row>
    <row r="20" spans="1:5" x14ac:dyDescent="0.2">
      <c r="A20" s="22" t="s">
        <v>18</v>
      </c>
      <c r="B20" s="20">
        <v>1838118.8200000003</v>
      </c>
      <c r="C20" s="20">
        <v>1137195.98</v>
      </c>
      <c r="D20" s="20">
        <v>700922.84000000032</v>
      </c>
      <c r="E20" s="18"/>
    </row>
    <row r="21" spans="1:5" x14ac:dyDescent="0.2">
      <c r="A21" s="22" t="s">
        <v>19</v>
      </c>
      <c r="B21" s="20">
        <v>842812.28000000026</v>
      </c>
      <c r="C21" s="20">
        <v>607506.09000000008</v>
      </c>
      <c r="D21" s="20">
        <v>235306.19000000018</v>
      </c>
      <c r="E21" s="18"/>
    </row>
    <row r="22" spans="1:5" x14ac:dyDescent="0.2">
      <c r="A22" s="22" t="s">
        <v>20</v>
      </c>
      <c r="B22" s="20">
        <v>1038064.6400000001</v>
      </c>
      <c r="C22" s="20">
        <v>765459.86</v>
      </c>
      <c r="D22" s="20">
        <v>272604.78000000014</v>
      </c>
      <c r="E22" s="18"/>
    </row>
    <row r="23" spans="1:5" x14ac:dyDescent="0.2">
      <c r="A23" s="22" t="s">
        <v>21</v>
      </c>
      <c r="B23" s="20">
        <v>706042.33999999985</v>
      </c>
      <c r="C23" s="20">
        <v>471638.7</v>
      </c>
      <c r="D23" s="20">
        <v>234403.63999999984</v>
      </c>
      <c r="E23" s="18"/>
    </row>
    <row r="24" spans="1:5" x14ac:dyDescent="0.2">
      <c r="A24" s="22" t="s">
        <v>22</v>
      </c>
      <c r="B24" s="20">
        <v>743406.35999999987</v>
      </c>
      <c r="C24" s="20">
        <v>492580.07999999996</v>
      </c>
      <c r="D24" s="20">
        <v>250826.27999999991</v>
      </c>
      <c r="E24" s="18"/>
    </row>
    <row r="25" spans="1:5" x14ac:dyDescent="0.2">
      <c r="A25" s="22" t="s">
        <v>23</v>
      </c>
      <c r="B25" s="20">
        <v>1339403.3999999999</v>
      </c>
      <c r="C25" s="20">
        <v>1067686.32</v>
      </c>
      <c r="D25" s="20">
        <v>271717.07999999984</v>
      </c>
      <c r="E25" s="18"/>
    </row>
    <row r="26" spans="1:5" x14ac:dyDescent="0.2">
      <c r="A26" s="22" t="s">
        <v>49</v>
      </c>
      <c r="B26" s="20">
        <v>651359.46</v>
      </c>
      <c r="C26" s="20">
        <v>651359.46</v>
      </c>
      <c r="D26" s="20">
        <v>0</v>
      </c>
      <c r="E26" s="18"/>
    </row>
    <row r="27" spans="1:5" x14ac:dyDescent="0.2">
      <c r="A27" s="22" t="s">
        <v>50</v>
      </c>
      <c r="B27" s="20">
        <v>2840240.5300000003</v>
      </c>
      <c r="C27" s="20">
        <v>2840240.5300000003</v>
      </c>
      <c r="D27" s="20">
        <v>0</v>
      </c>
      <c r="E27" s="18"/>
    </row>
    <row r="28" spans="1:5" x14ac:dyDescent="0.2">
      <c r="A28" s="22" t="s">
        <v>51</v>
      </c>
      <c r="B28" s="20">
        <v>3650680.0199999996</v>
      </c>
      <c r="C28" s="20">
        <v>3650680.0199999996</v>
      </c>
      <c r="D28" s="20">
        <v>0</v>
      </c>
      <c r="E28" s="18"/>
    </row>
    <row r="29" spans="1:5" x14ac:dyDescent="0.2">
      <c r="A29" s="23" t="s">
        <v>52</v>
      </c>
      <c r="B29" s="20">
        <v>2118704.1799999997</v>
      </c>
      <c r="C29" s="20">
        <v>2118704.1799999997</v>
      </c>
      <c r="D29" s="20">
        <v>0</v>
      </c>
      <c r="E29" s="18"/>
    </row>
    <row r="30" spans="1:5" x14ac:dyDescent="0.2">
      <c r="A30" s="22" t="s">
        <v>53</v>
      </c>
      <c r="B30" s="20">
        <v>2194516.1100000003</v>
      </c>
      <c r="C30" s="20">
        <v>2194516.1100000003</v>
      </c>
      <c r="D30" s="20">
        <v>0</v>
      </c>
      <c r="E30" s="18"/>
    </row>
    <row r="31" spans="1:5" x14ac:dyDescent="0.2">
      <c r="A31" s="22" t="s">
        <v>54</v>
      </c>
      <c r="B31" s="20">
        <v>3270538.3699999992</v>
      </c>
      <c r="C31" s="20">
        <v>3270538.3699999992</v>
      </c>
      <c r="D31" s="20">
        <v>0</v>
      </c>
      <c r="E31" s="18"/>
    </row>
    <row r="32" spans="1:5" x14ac:dyDescent="0.2">
      <c r="A32" s="22" t="s">
        <v>55</v>
      </c>
      <c r="B32" s="20">
        <v>2212228.7599999998</v>
      </c>
      <c r="C32" s="20">
        <v>2212228.7599999998</v>
      </c>
      <c r="D32" s="20">
        <v>0</v>
      </c>
      <c r="E32" s="18"/>
    </row>
    <row r="33" spans="1:5" x14ac:dyDescent="0.2">
      <c r="A33" s="22" t="s">
        <v>56</v>
      </c>
      <c r="B33" s="20">
        <v>2688914.0299999993</v>
      </c>
      <c r="C33" s="20">
        <v>2688914.0299999993</v>
      </c>
      <c r="D33" s="20">
        <v>0</v>
      </c>
      <c r="E33" s="18"/>
    </row>
    <row r="34" spans="1:5" x14ac:dyDescent="0.2">
      <c r="A34" s="22" t="s">
        <v>57</v>
      </c>
      <c r="B34" s="20">
        <v>4573545.76</v>
      </c>
      <c r="C34" s="20">
        <v>4573545.76</v>
      </c>
      <c r="D34" s="20">
        <v>0</v>
      </c>
      <c r="E34" s="18"/>
    </row>
    <row r="35" spans="1:5" x14ac:dyDescent="0.2">
      <c r="A35" s="22" t="s">
        <v>58</v>
      </c>
      <c r="B35" s="20">
        <v>1257056.58</v>
      </c>
      <c r="C35" s="20">
        <v>1257056.58</v>
      </c>
      <c r="D35" s="20">
        <v>0</v>
      </c>
      <c r="E35" s="18"/>
    </row>
    <row r="36" spans="1:5" x14ac:dyDescent="0.2">
      <c r="A36" s="22" t="s">
        <v>59</v>
      </c>
      <c r="B36" s="20">
        <v>2712518.2299999995</v>
      </c>
      <c r="C36" s="20">
        <v>2712518.2299999995</v>
      </c>
      <c r="D36" s="20">
        <v>0</v>
      </c>
      <c r="E36" s="18"/>
    </row>
    <row r="37" spans="1:5" x14ac:dyDescent="0.2">
      <c r="A37" s="22" t="s">
        <v>60</v>
      </c>
      <c r="B37" s="20">
        <v>6151191.9400000013</v>
      </c>
      <c r="C37" s="20">
        <v>6151191.9400000013</v>
      </c>
      <c r="D37" s="20">
        <v>0</v>
      </c>
      <c r="E37" s="18"/>
    </row>
    <row r="38" spans="1:5" x14ac:dyDescent="0.2">
      <c r="A38" s="22" t="s">
        <v>61</v>
      </c>
      <c r="B38" s="20">
        <v>6606460.7999999989</v>
      </c>
      <c r="C38" s="20">
        <v>6606460.7999999989</v>
      </c>
      <c r="D38" s="20">
        <v>0</v>
      </c>
      <c r="E38" s="18"/>
    </row>
    <row r="39" spans="1:5" x14ac:dyDescent="0.2">
      <c r="A39" s="22" t="s">
        <v>62</v>
      </c>
      <c r="B39" s="20">
        <v>3783808.26</v>
      </c>
      <c r="C39" s="20">
        <v>3783808.26</v>
      </c>
      <c r="D39" s="20">
        <v>0</v>
      </c>
      <c r="E39" s="18"/>
    </row>
    <row r="40" spans="1:5" x14ac:dyDescent="0.2">
      <c r="A40" s="22" t="s">
        <v>63</v>
      </c>
      <c r="B40" s="20">
        <v>1499735.0100000002</v>
      </c>
      <c r="C40" s="20">
        <v>1499735.0100000002</v>
      </c>
      <c r="D40" s="20">
        <v>0</v>
      </c>
      <c r="E40" s="18"/>
    </row>
    <row r="41" spans="1:5" x14ac:dyDescent="0.2">
      <c r="A41" s="22" t="s">
        <v>64</v>
      </c>
      <c r="B41" s="20">
        <v>2875051.6999999993</v>
      </c>
      <c r="C41" s="20">
        <v>2875051.6999999993</v>
      </c>
      <c r="D41" s="20">
        <v>0</v>
      </c>
      <c r="E41" s="18"/>
    </row>
    <row r="42" spans="1:5" x14ac:dyDescent="0.2">
      <c r="A42" s="22" t="s">
        <v>65</v>
      </c>
      <c r="B42" s="20">
        <v>2163364.9200000009</v>
      </c>
      <c r="C42" s="20">
        <v>2163364.9200000009</v>
      </c>
      <c r="D42" s="20">
        <v>0</v>
      </c>
      <c r="E42" s="18"/>
    </row>
    <row r="43" spans="1:5" x14ac:dyDescent="0.2">
      <c r="A43" s="22" t="s">
        <v>66</v>
      </c>
      <c r="B43" s="20">
        <v>1469932.3299999996</v>
      </c>
      <c r="C43" s="20">
        <v>1469932.3299999996</v>
      </c>
      <c r="D43" s="20">
        <v>0</v>
      </c>
      <c r="E43" s="18"/>
    </row>
    <row r="44" spans="1:5" x14ac:dyDescent="0.2">
      <c r="A44" s="22" t="s">
        <v>67</v>
      </c>
      <c r="B44" s="20">
        <v>4115209.040000001</v>
      </c>
      <c r="C44" s="20">
        <v>4115209.040000001</v>
      </c>
      <c r="D44" s="20">
        <v>0</v>
      </c>
      <c r="E44" s="18"/>
    </row>
    <row r="45" spans="1:5" x14ac:dyDescent="0.2">
      <c r="A45" s="22" t="s">
        <v>68</v>
      </c>
      <c r="B45" s="20">
        <v>1940599.04</v>
      </c>
      <c r="C45" s="20">
        <v>1940599.04</v>
      </c>
      <c r="D45" s="20">
        <v>0</v>
      </c>
      <c r="E45" s="18"/>
    </row>
    <row r="46" spans="1:5" x14ac:dyDescent="0.2">
      <c r="A46" s="22" t="s">
        <v>69</v>
      </c>
      <c r="B46" s="20">
        <v>3972038.99</v>
      </c>
      <c r="C46" s="20">
        <v>3972038.99</v>
      </c>
      <c r="D46" s="20">
        <v>0</v>
      </c>
      <c r="E46" s="18"/>
    </row>
    <row r="47" spans="1:5" x14ac:dyDescent="0.2">
      <c r="A47" s="22" t="s">
        <v>70</v>
      </c>
      <c r="B47" s="20">
        <v>2994447.5600000005</v>
      </c>
      <c r="C47" s="20">
        <v>2994447.5600000005</v>
      </c>
      <c r="D47" s="20">
        <v>0</v>
      </c>
      <c r="E47" s="18"/>
    </row>
    <row r="48" spans="1:5" x14ac:dyDescent="0.2">
      <c r="A48" s="22" t="s">
        <v>71</v>
      </c>
      <c r="B48" s="20">
        <v>2042419.9000000004</v>
      </c>
      <c r="C48" s="20">
        <v>2042419.9000000004</v>
      </c>
      <c r="D48" s="20">
        <v>0</v>
      </c>
      <c r="E48" s="18"/>
    </row>
    <row r="49" spans="1:5" x14ac:dyDescent="0.2">
      <c r="A49" s="22" t="s">
        <v>72</v>
      </c>
      <c r="B49" s="20">
        <v>4522030.6899999995</v>
      </c>
      <c r="C49" s="20">
        <v>4522030.6899999995</v>
      </c>
      <c r="D49" s="20">
        <v>0</v>
      </c>
      <c r="E49" s="18"/>
    </row>
    <row r="50" spans="1:5" x14ac:dyDescent="0.2">
      <c r="A50" s="22" t="s">
        <v>24</v>
      </c>
      <c r="B50" s="20">
        <v>13026.020000000004</v>
      </c>
      <c r="C50" s="20">
        <v>0</v>
      </c>
      <c r="D50" s="20">
        <v>13026.020000000004</v>
      </c>
      <c r="E50" s="18"/>
    </row>
    <row r="51" spans="1:5" ht="42.75" x14ac:dyDescent="0.2">
      <c r="A51" s="24" t="s">
        <v>77</v>
      </c>
      <c r="B51" s="20">
        <v>255165</v>
      </c>
      <c r="C51" s="20">
        <v>179000</v>
      </c>
      <c r="D51" s="20">
        <v>76165</v>
      </c>
      <c r="E51" s="18"/>
    </row>
    <row r="52" spans="1:5" ht="28.5" x14ac:dyDescent="0.2">
      <c r="A52" s="24" t="s">
        <v>83</v>
      </c>
      <c r="B52" s="20">
        <v>0</v>
      </c>
      <c r="C52" s="20">
        <v>0</v>
      </c>
      <c r="D52" s="20">
        <v>0</v>
      </c>
      <c r="E52" s="18"/>
    </row>
    <row r="53" spans="1:5" ht="28.5" x14ac:dyDescent="0.2">
      <c r="A53" s="24" t="s">
        <v>78</v>
      </c>
      <c r="B53" s="20">
        <v>329690</v>
      </c>
      <c r="C53" s="20">
        <v>189000</v>
      </c>
      <c r="D53" s="20">
        <v>140690</v>
      </c>
      <c r="E53" s="18"/>
    </row>
    <row r="54" spans="1:5" x14ac:dyDescent="0.2">
      <c r="A54" s="22" t="s">
        <v>25</v>
      </c>
      <c r="B54" s="20">
        <v>5558391.2100000009</v>
      </c>
      <c r="C54" s="20">
        <v>3429764.95</v>
      </c>
      <c r="D54" s="20">
        <v>2128626.2600000007</v>
      </c>
      <c r="E54" s="18"/>
    </row>
    <row r="55" spans="1:5" ht="28.5" x14ac:dyDescent="0.2">
      <c r="A55" s="24" t="s">
        <v>75</v>
      </c>
      <c r="B55" s="20">
        <v>8576477.370000001</v>
      </c>
      <c r="C55" s="20">
        <v>6775477.6399999997</v>
      </c>
      <c r="D55" s="20">
        <v>1800999.7300000014</v>
      </c>
      <c r="E55" s="18"/>
    </row>
    <row r="56" spans="1:5" x14ac:dyDescent="0.2">
      <c r="A56" s="22" t="s">
        <v>26</v>
      </c>
      <c r="B56" s="20">
        <v>53732.400000000023</v>
      </c>
      <c r="C56" s="20">
        <v>0</v>
      </c>
      <c r="D56" s="20">
        <v>53732.400000000023</v>
      </c>
      <c r="E56" s="18"/>
    </row>
    <row r="57" spans="1:5" x14ac:dyDescent="0.2">
      <c r="A57" s="22" t="s">
        <v>27</v>
      </c>
      <c r="B57" s="20">
        <v>157246.33000000002</v>
      </c>
      <c r="C57" s="20">
        <v>0</v>
      </c>
      <c r="D57" s="20">
        <v>157246.33000000002</v>
      </c>
      <c r="E57" s="18"/>
    </row>
    <row r="58" spans="1:5" x14ac:dyDescent="0.2">
      <c r="A58" s="22" t="s">
        <v>28</v>
      </c>
      <c r="B58" s="20">
        <v>128069.13000000003</v>
      </c>
      <c r="C58" s="20">
        <v>0</v>
      </c>
      <c r="D58" s="20">
        <v>128069.13000000003</v>
      </c>
      <c r="E58" s="18"/>
    </row>
    <row r="59" spans="1:5" x14ac:dyDescent="0.2">
      <c r="A59" s="22" t="s">
        <v>29</v>
      </c>
      <c r="B59" s="20">
        <v>114930.60999999999</v>
      </c>
      <c r="C59" s="20">
        <v>0</v>
      </c>
      <c r="D59" s="20">
        <v>114930.60999999999</v>
      </c>
      <c r="E59" s="18"/>
    </row>
    <row r="60" spans="1:5" x14ac:dyDescent="0.2">
      <c r="A60" s="22" t="s">
        <v>30</v>
      </c>
      <c r="B60" s="20">
        <v>35000</v>
      </c>
      <c r="C60" s="20">
        <v>0</v>
      </c>
      <c r="D60" s="20">
        <v>35000</v>
      </c>
      <c r="E60" s="18"/>
    </row>
    <row r="61" spans="1:5" x14ac:dyDescent="0.2">
      <c r="A61" s="24" t="s">
        <v>85</v>
      </c>
      <c r="B61" s="20">
        <v>274809.57</v>
      </c>
      <c r="C61" s="20">
        <v>0</v>
      </c>
      <c r="D61" s="20">
        <v>274809.57</v>
      </c>
      <c r="E61" s="18"/>
    </row>
    <row r="62" spans="1:5" x14ac:dyDescent="0.2">
      <c r="A62" s="22" t="s">
        <v>31</v>
      </c>
      <c r="B62" s="20">
        <v>100500</v>
      </c>
      <c r="C62" s="20">
        <v>0</v>
      </c>
      <c r="D62" s="20">
        <v>100500</v>
      </c>
      <c r="E62" s="18"/>
    </row>
    <row r="63" spans="1:5" x14ac:dyDescent="0.2">
      <c r="A63" s="22" t="s">
        <v>32</v>
      </c>
      <c r="B63" s="20">
        <v>380346.12</v>
      </c>
      <c r="C63" s="20">
        <v>380346.12</v>
      </c>
      <c r="D63" s="20">
        <v>0</v>
      </c>
      <c r="E63" s="18"/>
    </row>
    <row r="64" spans="1:5" x14ac:dyDescent="0.2">
      <c r="A64" s="24" t="s">
        <v>82</v>
      </c>
      <c r="B64" s="20">
        <v>180424</v>
      </c>
      <c r="C64" s="20">
        <v>118612</v>
      </c>
      <c r="D64" s="20">
        <v>61812</v>
      </c>
      <c r="E64" s="18"/>
    </row>
    <row r="65" spans="1:5" x14ac:dyDescent="0.2">
      <c r="A65" s="24" t="s">
        <v>80</v>
      </c>
      <c r="B65" s="20">
        <v>405686.52000000014</v>
      </c>
      <c r="C65" s="20">
        <v>158000</v>
      </c>
      <c r="D65" s="20">
        <v>247686.52000000014</v>
      </c>
      <c r="E65" s="18"/>
    </row>
    <row r="66" spans="1:5" ht="28.5" x14ac:dyDescent="0.2">
      <c r="A66" s="24" t="s">
        <v>84</v>
      </c>
      <c r="B66" s="20">
        <v>158391.71000000002</v>
      </c>
      <c r="C66" s="20">
        <v>138391.71</v>
      </c>
      <c r="D66" s="20">
        <v>20000.000000000029</v>
      </c>
      <c r="E66" s="18"/>
    </row>
    <row r="67" spans="1:5" x14ac:dyDescent="0.2">
      <c r="A67" s="24" t="s">
        <v>76</v>
      </c>
      <c r="B67" s="20">
        <v>250114.24</v>
      </c>
      <c r="C67" s="20">
        <v>12856.22</v>
      </c>
      <c r="D67" s="20">
        <v>237258.02</v>
      </c>
      <c r="E67" s="18"/>
    </row>
    <row r="68" spans="1:5" x14ac:dyDescent="0.2">
      <c r="A68" s="22" t="s">
        <v>33</v>
      </c>
      <c r="B68" s="20">
        <v>130488.46000000002</v>
      </c>
      <c r="C68" s="20">
        <v>4649.46</v>
      </c>
      <c r="D68" s="20">
        <v>125839.00000000001</v>
      </c>
      <c r="E68" s="18"/>
    </row>
    <row r="69" spans="1:5" x14ac:dyDescent="0.2">
      <c r="A69" s="22" t="s">
        <v>34</v>
      </c>
      <c r="B69" s="20">
        <v>439910.42000000004</v>
      </c>
      <c r="C69" s="20"/>
      <c r="D69" s="20">
        <v>439910.42000000004</v>
      </c>
      <c r="E69" s="18"/>
    </row>
    <row r="70" spans="1:5" x14ac:dyDescent="0.2">
      <c r="A70" s="22" t="s">
        <v>35</v>
      </c>
      <c r="B70" s="20">
        <v>229283</v>
      </c>
      <c r="C70" s="20"/>
      <c r="D70" s="20">
        <v>229283</v>
      </c>
      <c r="E70" s="18"/>
    </row>
    <row r="71" spans="1:5" x14ac:dyDescent="0.2">
      <c r="A71" s="22" t="s">
        <v>36</v>
      </c>
      <c r="B71" s="20">
        <v>798592.36999999988</v>
      </c>
      <c r="C71" s="20">
        <v>0</v>
      </c>
      <c r="D71" s="20">
        <v>798592.36999999988</v>
      </c>
      <c r="E71" s="18"/>
    </row>
    <row r="72" spans="1:5" ht="28.5" x14ac:dyDescent="0.2">
      <c r="A72" s="24" t="s">
        <v>79</v>
      </c>
      <c r="B72" s="20">
        <v>141369.99999999997</v>
      </c>
      <c r="C72" s="20">
        <v>0</v>
      </c>
      <c r="D72" s="20">
        <v>141369.99999999997</v>
      </c>
      <c r="E72" s="18"/>
    </row>
    <row r="73" spans="1:5" x14ac:dyDescent="0.2">
      <c r="A73" s="22" t="s">
        <v>37</v>
      </c>
      <c r="B73" s="20">
        <v>156367</v>
      </c>
      <c r="C73" s="20">
        <v>0</v>
      </c>
      <c r="D73" s="20">
        <v>156367</v>
      </c>
      <c r="E73" s="18"/>
    </row>
    <row r="74" spans="1:5" x14ac:dyDescent="0.2">
      <c r="A74" s="22" t="s">
        <v>38</v>
      </c>
      <c r="B74" s="20">
        <v>73737</v>
      </c>
      <c r="C74" s="20">
        <v>0</v>
      </c>
      <c r="D74" s="20">
        <v>73737</v>
      </c>
      <c r="E74" s="18"/>
    </row>
    <row r="75" spans="1:5" x14ac:dyDescent="0.2">
      <c r="A75" s="22" t="s">
        <v>39</v>
      </c>
      <c r="B75" s="20">
        <v>842880</v>
      </c>
      <c r="C75" s="20">
        <v>0</v>
      </c>
      <c r="D75" s="20">
        <v>842880</v>
      </c>
      <c r="E75" s="18"/>
    </row>
    <row r="76" spans="1:5" x14ac:dyDescent="0.2">
      <c r="A76" s="22" t="s">
        <v>40</v>
      </c>
      <c r="B76" s="20">
        <v>348309</v>
      </c>
      <c r="C76" s="20">
        <v>0</v>
      </c>
      <c r="D76" s="20">
        <v>348309</v>
      </c>
      <c r="E76" s="18"/>
    </row>
    <row r="77" spans="1:5" x14ac:dyDescent="0.2">
      <c r="A77" s="22" t="s">
        <v>41</v>
      </c>
      <c r="B77" s="20">
        <v>61644</v>
      </c>
      <c r="C77" s="20">
        <v>0</v>
      </c>
      <c r="D77" s="20">
        <v>61644</v>
      </c>
      <c r="E77" s="18"/>
    </row>
    <row r="78" spans="1:5" x14ac:dyDescent="0.2">
      <c r="A78" s="22" t="s">
        <v>42</v>
      </c>
      <c r="B78" s="20">
        <v>102780</v>
      </c>
      <c r="C78" s="20">
        <v>0</v>
      </c>
      <c r="D78" s="20">
        <v>102780</v>
      </c>
      <c r="E78" s="18"/>
    </row>
    <row r="79" spans="1:5" ht="28.5" x14ac:dyDescent="0.2">
      <c r="A79" s="24" t="s">
        <v>81</v>
      </c>
      <c r="B79" s="20">
        <v>241380</v>
      </c>
      <c r="C79" s="20">
        <v>0</v>
      </c>
      <c r="D79" s="20">
        <v>241380</v>
      </c>
      <c r="E79" s="18"/>
    </row>
    <row r="80" spans="1:5" x14ac:dyDescent="0.2">
      <c r="A80" s="22" t="s">
        <v>43</v>
      </c>
      <c r="B80" s="20">
        <v>412916.05999999994</v>
      </c>
      <c r="C80" s="20">
        <v>0</v>
      </c>
      <c r="D80" s="20">
        <v>412916.05999999994</v>
      </c>
      <c r="E80" s="18"/>
    </row>
    <row r="81" spans="1:5" x14ac:dyDescent="0.2">
      <c r="A81" s="22" t="s">
        <v>44</v>
      </c>
      <c r="B81" s="20">
        <v>304000</v>
      </c>
      <c r="C81" s="20">
        <v>0</v>
      </c>
      <c r="D81" s="20">
        <v>304000</v>
      </c>
      <c r="E81" s="18"/>
    </row>
    <row r="82" spans="1:5" x14ac:dyDescent="0.2">
      <c r="A82" s="22" t="s">
        <v>45</v>
      </c>
      <c r="B82" s="20">
        <v>657621.23</v>
      </c>
      <c r="C82" s="20">
        <v>110000</v>
      </c>
      <c r="D82" s="20">
        <v>547621.23</v>
      </c>
      <c r="E82" s="18"/>
    </row>
    <row r="83" spans="1:5" x14ac:dyDescent="0.2">
      <c r="A83" s="22" t="s">
        <v>46</v>
      </c>
      <c r="B83" s="20">
        <v>107956</v>
      </c>
      <c r="C83" s="20">
        <v>0</v>
      </c>
      <c r="D83" s="20">
        <v>107956</v>
      </c>
      <c r="E83" s="18"/>
    </row>
    <row r="84" spans="1:5" x14ac:dyDescent="0.2">
      <c r="A84" s="22" t="s">
        <v>47</v>
      </c>
      <c r="B84" s="20">
        <v>346939</v>
      </c>
      <c r="C84" s="20">
        <v>0</v>
      </c>
      <c r="D84" s="20">
        <v>346939</v>
      </c>
      <c r="E84" s="18"/>
    </row>
    <row r="85" spans="1:5" x14ac:dyDescent="0.2">
      <c r="A85" s="22" t="s">
        <v>48</v>
      </c>
      <c r="B85" s="20">
        <v>2856029.6500000004</v>
      </c>
      <c r="C85" s="20">
        <v>0</v>
      </c>
      <c r="D85" s="20">
        <v>2856029.6500000004</v>
      </c>
      <c r="E85" s="18"/>
    </row>
    <row r="86" spans="1:5" x14ac:dyDescent="0.2">
      <c r="A86" s="25" t="s">
        <v>74</v>
      </c>
      <c r="B86" s="21">
        <v>122163075.57000002</v>
      </c>
      <c r="C86" s="21">
        <v>100883465.56999999</v>
      </c>
      <c r="D86" s="21">
        <v>21279610</v>
      </c>
      <c r="E86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D83" sqref="D83"/>
    </sheetView>
  </sheetViews>
  <sheetFormatPr defaultRowHeight="15" x14ac:dyDescent="0.25"/>
  <cols>
    <col min="1" max="1" width="35.42578125" customWidth="1"/>
    <col min="2" max="4" width="28.140625" customWidth="1"/>
  </cols>
  <sheetData>
    <row r="1" spans="1:5" ht="43.5" x14ac:dyDescent="0.25">
      <c r="A1" s="3" t="s">
        <v>88</v>
      </c>
      <c r="B1" s="3" t="s">
        <v>98</v>
      </c>
      <c r="C1" s="1" t="s">
        <v>99</v>
      </c>
      <c r="D1" s="1" t="s">
        <v>100</v>
      </c>
    </row>
    <row r="2" spans="1:5" x14ac:dyDescent="0.25">
      <c r="A2" s="22" t="s">
        <v>0</v>
      </c>
      <c r="B2" s="20">
        <v>990762.03000000026</v>
      </c>
      <c r="C2" s="20">
        <v>805146.21</v>
      </c>
      <c r="D2" s="20">
        <v>185615.8200000003</v>
      </c>
      <c r="E2" s="27"/>
    </row>
    <row r="3" spans="1:5" x14ac:dyDescent="0.25">
      <c r="A3" s="22" t="s">
        <v>1</v>
      </c>
      <c r="B3" s="20">
        <v>7146754.5999999996</v>
      </c>
      <c r="C3" s="20">
        <v>6726438.2400000002</v>
      </c>
      <c r="D3" s="20">
        <v>420316.3599999994</v>
      </c>
      <c r="E3" s="27"/>
    </row>
    <row r="4" spans="1:5" x14ac:dyDescent="0.25">
      <c r="A4" s="22" t="s">
        <v>2</v>
      </c>
      <c r="B4" s="20">
        <v>1496492.12</v>
      </c>
      <c r="C4" s="20">
        <v>664649.13</v>
      </c>
      <c r="D4" s="20">
        <v>831842.99000000011</v>
      </c>
      <c r="E4" s="27"/>
    </row>
    <row r="5" spans="1:5" x14ac:dyDescent="0.25">
      <c r="A5" s="23" t="s">
        <v>3</v>
      </c>
      <c r="B5" s="20">
        <v>3410748.2800000003</v>
      </c>
      <c r="C5" s="20">
        <v>733362.1</v>
      </c>
      <c r="D5" s="20">
        <v>2677386.1800000002</v>
      </c>
      <c r="E5" s="27"/>
    </row>
    <row r="6" spans="1:5" x14ac:dyDescent="0.25">
      <c r="A6" s="22" t="s">
        <v>4</v>
      </c>
      <c r="B6" s="20">
        <v>854153.29</v>
      </c>
      <c r="C6" s="20">
        <v>534977.73</v>
      </c>
      <c r="D6" s="20">
        <v>319175.56000000006</v>
      </c>
      <c r="E6" s="27"/>
    </row>
    <row r="7" spans="1:5" x14ac:dyDescent="0.25">
      <c r="A7" s="22" t="s">
        <v>5</v>
      </c>
      <c r="B7" s="20">
        <v>2339544.0499999998</v>
      </c>
      <c r="C7" s="20">
        <v>2089270.47</v>
      </c>
      <c r="D7" s="20">
        <v>250273.57999999984</v>
      </c>
      <c r="E7" s="27"/>
    </row>
    <row r="8" spans="1:5" x14ac:dyDescent="0.25">
      <c r="A8" s="22" t="s">
        <v>6</v>
      </c>
      <c r="B8" s="20">
        <v>765873.00999999978</v>
      </c>
      <c r="C8" s="20">
        <v>603576.9</v>
      </c>
      <c r="D8" s="20">
        <v>162296.10999999975</v>
      </c>
      <c r="E8" s="27"/>
    </row>
    <row r="9" spans="1:5" x14ac:dyDescent="0.25">
      <c r="A9" s="22" t="s">
        <v>7</v>
      </c>
      <c r="B9" s="20">
        <v>2914623.3900000006</v>
      </c>
      <c r="C9" s="20">
        <v>1429095.99</v>
      </c>
      <c r="D9" s="20">
        <v>1485527.4000000006</v>
      </c>
      <c r="E9" s="27"/>
    </row>
    <row r="10" spans="1:5" x14ac:dyDescent="0.25">
      <c r="A10" s="22" t="s">
        <v>8</v>
      </c>
      <c r="B10" s="20">
        <v>2245860.8899999997</v>
      </c>
      <c r="C10" s="20">
        <v>1975433.05</v>
      </c>
      <c r="D10" s="20">
        <v>270427.83999999962</v>
      </c>
      <c r="E10" s="27"/>
    </row>
    <row r="11" spans="1:5" x14ac:dyDescent="0.25">
      <c r="A11" s="22" t="s">
        <v>9</v>
      </c>
      <c r="B11" s="20">
        <v>1557117.5699999998</v>
      </c>
      <c r="C11" s="20">
        <v>722661.78</v>
      </c>
      <c r="D11" s="20">
        <v>834455.7899999998</v>
      </c>
      <c r="E11" s="27"/>
    </row>
    <row r="12" spans="1:5" x14ac:dyDescent="0.25">
      <c r="A12" s="22" t="s">
        <v>10</v>
      </c>
      <c r="B12" s="20">
        <v>1658585.2700000005</v>
      </c>
      <c r="C12" s="20">
        <v>1520798.52</v>
      </c>
      <c r="D12" s="20">
        <v>137786.75000000047</v>
      </c>
      <c r="E12" s="27"/>
    </row>
    <row r="13" spans="1:5" x14ac:dyDescent="0.25">
      <c r="A13" s="22" t="s">
        <v>11</v>
      </c>
      <c r="B13" s="20">
        <v>1863672.92</v>
      </c>
      <c r="C13" s="20">
        <v>1373284.87</v>
      </c>
      <c r="D13" s="20">
        <v>490388.04999999981</v>
      </c>
      <c r="E13" s="27"/>
    </row>
    <row r="14" spans="1:5" x14ac:dyDescent="0.25">
      <c r="A14" s="22" t="s">
        <v>12</v>
      </c>
      <c r="B14" s="20">
        <v>2140638.59</v>
      </c>
      <c r="C14" s="20">
        <v>1780854.49</v>
      </c>
      <c r="D14" s="20">
        <v>359784.09999999986</v>
      </c>
      <c r="E14" s="27"/>
    </row>
    <row r="15" spans="1:5" x14ac:dyDescent="0.25">
      <c r="A15" s="22" t="s">
        <v>13</v>
      </c>
      <c r="B15" s="20">
        <v>3145337.1500000004</v>
      </c>
      <c r="C15" s="20">
        <v>1055751.69</v>
      </c>
      <c r="D15" s="20">
        <v>2089585.4600000004</v>
      </c>
      <c r="E15" s="27"/>
    </row>
    <row r="16" spans="1:5" x14ac:dyDescent="0.25">
      <c r="A16" s="22" t="s">
        <v>14</v>
      </c>
      <c r="B16" s="20">
        <v>1395787.63</v>
      </c>
      <c r="C16" s="20">
        <v>966982.53</v>
      </c>
      <c r="D16" s="20">
        <v>428805.09999999986</v>
      </c>
      <c r="E16" s="27"/>
    </row>
    <row r="17" spans="1:5" x14ac:dyDescent="0.25">
      <c r="A17" s="22" t="s">
        <v>15</v>
      </c>
      <c r="B17" s="20">
        <v>785714.3</v>
      </c>
      <c r="C17" s="20">
        <v>596715.80000000005</v>
      </c>
      <c r="D17" s="20">
        <v>188998.5</v>
      </c>
      <c r="E17" s="27"/>
    </row>
    <row r="18" spans="1:5" x14ac:dyDescent="0.25">
      <c r="A18" s="22" t="s">
        <v>16</v>
      </c>
      <c r="B18" s="20">
        <v>1666276.88</v>
      </c>
      <c r="C18" s="20">
        <v>1397251.04</v>
      </c>
      <c r="D18" s="20">
        <v>269025.83999999985</v>
      </c>
      <c r="E18" s="27"/>
    </row>
    <row r="19" spans="1:5" x14ac:dyDescent="0.25">
      <c r="A19" s="22" t="s">
        <v>17</v>
      </c>
      <c r="B19" s="20">
        <v>1091120.75</v>
      </c>
      <c r="C19" s="20">
        <v>768588.81</v>
      </c>
      <c r="D19" s="20">
        <v>322531.93999999994</v>
      </c>
      <c r="E19" s="27"/>
    </row>
    <row r="20" spans="1:5" x14ac:dyDescent="0.25">
      <c r="A20" s="22" t="s">
        <v>18</v>
      </c>
      <c r="B20" s="20">
        <v>1981244.7399999993</v>
      </c>
      <c r="C20" s="20">
        <v>1295505.01</v>
      </c>
      <c r="D20" s="20">
        <v>685739.72999999928</v>
      </c>
      <c r="E20" s="27"/>
    </row>
    <row r="21" spans="1:5" x14ac:dyDescent="0.25">
      <c r="A21" s="22" t="s">
        <v>19</v>
      </c>
      <c r="B21" s="20">
        <v>968217.59999999963</v>
      </c>
      <c r="C21" s="20">
        <v>652034.12</v>
      </c>
      <c r="D21" s="20">
        <v>316183.47999999963</v>
      </c>
      <c r="E21" s="27"/>
    </row>
    <row r="22" spans="1:5" x14ac:dyDescent="0.25">
      <c r="A22" s="22" t="s">
        <v>20</v>
      </c>
      <c r="B22" s="20">
        <v>2083652.7699999996</v>
      </c>
      <c r="C22" s="20">
        <v>1735674.15</v>
      </c>
      <c r="D22" s="20">
        <v>347978.61999999965</v>
      </c>
      <c r="E22" s="27"/>
    </row>
    <row r="23" spans="1:5" x14ac:dyDescent="0.25">
      <c r="A23" s="22" t="s">
        <v>21</v>
      </c>
      <c r="B23" s="20">
        <v>913531.71000000043</v>
      </c>
      <c r="C23" s="20">
        <v>773955.76</v>
      </c>
      <c r="D23" s="20">
        <v>139575.95000000042</v>
      </c>
      <c r="E23" s="27"/>
    </row>
    <row r="24" spans="1:5" x14ac:dyDescent="0.25">
      <c r="A24" s="22" t="s">
        <v>22</v>
      </c>
      <c r="B24" s="20">
        <v>1898464.8099999996</v>
      </c>
      <c r="C24" s="20">
        <v>1549043.34</v>
      </c>
      <c r="D24" s="20">
        <v>349421.46999999951</v>
      </c>
      <c r="E24" s="27"/>
    </row>
    <row r="25" spans="1:5" x14ac:dyDescent="0.25">
      <c r="A25" s="22" t="s">
        <v>23</v>
      </c>
      <c r="B25" s="20">
        <v>2399541.67</v>
      </c>
      <c r="C25" s="20">
        <v>2049869.34</v>
      </c>
      <c r="D25" s="20">
        <v>349672.32999999984</v>
      </c>
      <c r="E25" s="27"/>
    </row>
    <row r="26" spans="1:5" ht="29.25" x14ac:dyDescent="0.25">
      <c r="A26" s="22" t="s">
        <v>49</v>
      </c>
      <c r="B26" s="20">
        <v>815782.77</v>
      </c>
      <c r="C26" s="20">
        <v>815782.77</v>
      </c>
      <c r="D26" s="20"/>
      <c r="E26" s="27"/>
    </row>
    <row r="27" spans="1:5" ht="29.25" x14ac:dyDescent="0.25">
      <c r="A27" s="22" t="s">
        <v>50</v>
      </c>
      <c r="B27" s="20">
        <v>3996285.8100000005</v>
      </c>
      <c r="C27" s="20">
        <v>3996285.8100000005</v>
      </c>
      <c r="D27" s="20"/>
      <c r="E27" s="27"/>
    </row>
    <row r="28" spans="1:5" ht="29.25" x14ac:dyDescent="0.25">
      <c r="A28" s="22" t="s">
        <v>51</v>
      </c>
      <c r="B28" s="20">
        <v>2916023.7199999988</v>
      </c>
      <c r="C28" s="20">
        <v>2916023.7199999988</v>
      </c>
      <c r="D28" s="20"/>
      <c r="E28" s="27"/>
    </row>
    <row r="29" spans="1:5" ht="29.25" x14ac:dyDescent="0.25">
      <c r="A29" s="23" t="s">
        <v>52</v>
      </c>
      <c r="B29" s="20">
        <v>2994215.71</v>
      </c>
      <c r="C29" s="20">
        <v>2994215.71</v>
      </c>
      <c r="D29" s="20"/>
      <c r="E29" s="27"/>
    </row>
    <row r="30" spans="1:5" ht="29.25" x14ac:dyDescent="0.25">
      <c r="A30" s="22" t="s">
        <v>53</v>
      </c>
      <c r="B30" s="20">
        <v>2380105.6999999993</v>
      </c>
      <c r="C30" s="20">
        <v>2380105.6999999993</v>
      </c>
      <c r="D30" s="20"/>
      <c r="E30" s="27"/>
    </row>
    <row r="31" spans="1:5" ht="29.25" x14ac:dyDescent="0.25">
      <c r="A31" s="22" t="s">
        <v>54</v>
      </c>
      <c r="B31" s="20">
        <v>4443097.2700000014</v>
      </c>
      <c r="C31" s="20">
        <v>4443097.2700000014</v>
      </c>
      <c r="D31" s="20"/>
      <c r="E31" s="27"/>
    </row>
    <row r="32" spans="1:5" ht="29.25" x14ac:dyDescent="0.25">
      <c r="A32" s="22" t="s">
        <v>55</v>
      </c>
      <c r="B32" s="20">
        <v>2093571.2700000005</v>
      </c>
      <c r="C32" s="20">
        <v>2093571.2700000005</v>
      </c>
      <c r="D32" s="20"/>
      <c r="E32" s="27"/>
    </row>
    <row r="33" spans="1:5" ht="29.25" x14ac:dyDescent="0.25">
      <c r="A33" s="22" t="s">
        <v>56</v>
      </c>
      <c r="B33" s="20">
        <v>3114062.8100000005</v>
      </c>
      <c r="C33" s="20">
        <v>3114062.8100000005</v>
      </c>
      <c r="D33" s="20"/>
      <c r="E33" s="27"/>
    </row>
    <row r="34" spans="1:5" ht="29.25" x14ac:dyDescent="0.25">
      <c r="A34" s="22" t="s">
        <v>57</v>
      </c>
      <c r="B34" s="20">
        <v>5477484.5000000019</v>
      </c>
      <c r="C34" s="20">
        <v>5391711.5000000019</v>
      </c>
      <c r="D34" s="20">
        <v>85773</v>
      </c>
      <c r="E34" s="27"/>
    </row>
    <row r="35" spans="1:5" ht="29.25" x14ac:dyDescent="0.25">
      <c r="A35" s="22" t="s">
        <v>58</v>
      </c>
      <c r="B35" s="20">
        <v>1773748.75</v>
      </c>
      <c r="C35" s="20">
        <v>1773748.75</v>
      </c>
      <c r="D35" s="20"/>
      <c r="E35" s="27"/>
    </row>
    <row r="36" spans="1:5" ht="29.25" x14ac:dyDescent="0.25">
      <c r="A36" s="22" t="s">
        <v>59</v>
      </c>
      <c r="B36" s="20">
        <v>3247886.6899999995</v>
      </c>
      <c r="C36" s="20">
        <v>3247886.6899999995</v>
      </c>
      <c r="D36" s="20"/>
      <c r="E36" s="27"/>
    </row>
    <row r="37" spans="1:5" ht="29.25" x14ac:dyDescent="0.25">
      <c r="A37" s="22" t="s">
        <v>60</v>
      </c>
      <c r="B37" s="20">
        <v>8324197.5799999982</v>
      </c>
      <c r="C37" s="20">
        <v>8324197.5799999982</v>
      </c>
      <c r="D37" s="20"/>
      <c r="E37" s="27"/>
    </row>
    <row r="38" spans="1:5" ht="29.25" x14ac:dyDescent="0.25">
      <c r="A38" s="22" t="s">
        <v>61</v>
      </c>
      <c r="B38" s="20">
        <v>7425968.7800000012</v>
      </c>
      <c r="C38" s="20">
        <v>7425968.7800000012</v>
      </c>
      <c r="D38" s="20"/>
      <c r="E38" s="27"/>
    </row>
    <row r="39" spans="1:5" ht="29.25" x14ac:dyDescent="0.25">
      <c r="A39" s="22" t="s">
        <v>62</v>
      </c>
      <c r="B39" s="20">
        <v>4316206.9000000004</v>
      </c>
      <c r="C39" s="20">
        <v>4316206.9000000004</v>
      </c>
      <c r="D39" s="20"/>
      <c r="E39" s="27"/>
    </row>
    <row r="40" spans="1:5" ht="29.25" x14ac:dyDescent="0.25">
      <c r="A40" s="22" t="s">
        <v>63</v>
      </c>
      <c r="B40" s="20">
        <v>2180234.67</v>
      </c>
      <c r="C40" s="20">
        <v>2180234.67</v>
      </c>
      <c r="D40" s="20"/>
      <c r="E40" s="27"/>
    </row>
    <row r="41" spans="1:5" ht="29.25" x14ac:dyDescent="0.25">
      <c r="A41" s="22" t="s">
        <v>64</v>
      </c>
      <c r="B41" s="20">
        <v>2975148.99</v>
      </c>
      <c r="C41" s="20">
        <v>2975148.99</v>
      </c>
      <c r="D41" s="20"/>
      <c r="E41" s="27"/>
    </row>
    <row r="42" spans="1:5" ht="29.25" x14ac:dyDescent="0.25">
      <c r="A42" s="22" t="s">
        <v>65</v>
      </c>
      <c r="B42" s="20">
        <v>2929254.87</v>
      </c>
      <c r="C42" s="20">
        <v>2929254.87</v>
      </c>
      <c r="D42" s="20"/>
      <c r="E42" s="27"/>
    </row>
    <row r="43" spans="1:5" ht="29.25" x14ac:dyDescent="0.25">
      <c r="A43" s="22" t="s">
        <v>66</v>
      </c>
      <c r="B43" s="20">
        <v>1863064.6500000004</v>
      </c>
      <c r="C43" s="20">
        <v>1863064.6500000004</v>
      </c>
      <c r="D43" s="20"/>
      <c r="E43" s="27"/>
    </row>
    <row r="44" spans="1:5" ht="29.25" x14ac:dyDescent="0.25">
      <c r="A44" s="22" t="s">
        <v>67</v>
      </c>
      <c r="B44" s="20">
        <v>5039294.1400000006</v>
      </c>
      <c r="C44" s="20">
        <v>5039294.1400000006</v>
      </c>
      <c r="D44" s="20"/>
      <c r="E44" s="27"/>
    </row>
    <row r="45" spans="1:5" ht="29.25" x14ac:dyDescent="0.25">
      <c r="A45" s="22" t="s">
        <v>68</v>
      </c>
      <c r="B45" s="20">
        <v>2710771.8100000005</v>
      </c>
      <c r="C45" s="20">
        <v>2710771.8100000005</v>
      </c>
      <c r="D45" s="20"/>
      <c r="E45" s="27"/>
    </row>
    <row r="46" spans="1:5" ht="29.25" x14ac:dyDescent="0.25">
      <c r="A46" s="22" t="s">
        <v>69</v>
      </c>
      <c r="B46" s="20">
        <v>5241321.7999999989</v>
      </c>
      <c r="C46" s="20">
        <v>5241321.7999999989</v>
      </c>
      <c r="D46" s="20"/>
      <c r="E46" s="27"/>
    </row>
    <row r="47" spans="1:5" ht="29.25" x14ac:dyDescent="0.25">
      <c r="A47" s="22" t="s">
        <v>70</v>
      </c>
      <c r="B47" s="20">
        <v>3666571.879999999</v>
      </c>
      <c r="C47" s="20">
        <v>3666571.879999999</v>
      </c>
      <c r="D47" s="20"/>
      <c r="E47" s="27"/>
    </row>
    <row r="48" spans="1:5" ht="29.25" x14ac:dyDescent="0.25">
      <c r="A48" s="22" t="s">
        <v>71</v>
      </c>
      <c r="B48" s="20">
        <v>2669521.63</v>
      </c>
      <c r="C48" s="20">
        <v>2669521.63</v>
      </c>
      <c r="D48" s="20"/>
      <c r="E48" s="27"/>
    </row>
    <row r="49" spans="1:5" ht="29.25" x14ac:dyDescent="0.25">
      <c r="A49" s="22" t="s">
        <v>72</v>
      </c>
      <c r="B49" s="20">
        <v>5223444.2999999989</v>
      </c>
      <c r="C49" s="20">
        <v>5201606.2999999989</v>
      </c>
      <c r="D49" s="20">
        <v>21838</v>
      </c>
      <c r="E49" s="27"/>
    </row>
    <row r="50" spans="1:5" x14ac:dyDescent="0.25">
      <c r="A50" s="22" t="s">
        <v>24</v>
      </c>
      <c r="B50" s="20">
        <v>1780.9300000000003</v>
      </c>
      <c r="C50" s="20">
        <v>0</v>
      </c>
      <c r="D50" s="20">
        <f>B50</f>
        <v>1780.9300000000003</v>
      </c>
      <c r="E50" s="27"/>
    </row>
    <row r="51" spans="1:5" ht="57.75" x14ac:dyDescent="0.25">
      <c r="A51" s="24" t="s">
        <v>77</v>
      </c>
      <c r="B51" s="20">
        <v>235300</v>
      </c>
      <c r="C51" s="20">
        <v>149000</v>
      </c>
      <c r="D51" s="20">
        <v>86300</v>
      </c>
      <c r="E51" s="27"/>
    </row>
    <row r="52" spans="1:5" ht="57.75" x14ac:dyDescent="0.25">
      <c r="A52" s="24" t="s">
        <v>83</v>
      </c>
      <c r="B52" s="20">
        <v>0</v>
      </c>
      <c r="C52" s="20">
        <v>0</v>
      </c>
      <c r="D52" s="20">
        <v>0</v>
      </c>
      <c r="E52" s="27"/>
    </row>
    <row r="53" spans="1:5" ht="43.5" x14ac:dyDescent="0.25">
      <c r="A53" s="24" t="s">
        <v>78</v>
      </c>
      <c r="B53" s="20">
        <v>219000</v>
      </c>
      <c r="C53" s="20">
        <v>157000</v>
      </c>
      <c r="D53" s="20">
        <v>62000</v>
      </c>
      <c r="E53" s="27"/>
    </row>
    <row r="54" spans="1:5" x14ac:dyDescent="0.25">
      <c r="A54" s="22" t="s">
        <v>25</v>
      </c>
      <c r="B54" s="20">
        <v>5552772.0299999993</v>
      </c>
      <c r="C54" s="20">
        <v>4269527.2300000004</v>
      </c>
      <c r="D54" s="20">
        <v>1283244.7999999989</v>
      </c>
      <c r="E54" s="27"/>
    </row>
    <row r="55" spans="1:5" ht="43.5" x14ac:dyDescent="0.25">
      <c r="A55" s="24" t="s">
        <v>75</v>
      </c>
      <c r="B55" s="20">
        <v>7215332.0599999987</v>
      </c>
      <c r="C55" s="20">
        <v>5882802.6600000001</v>
      </c>
      <c r="D55" s="20">
        <v>1332529.3999999985</v>
      </c>
      <c r="E55" s="27"/>
    </row>
    <row r="56" spans="1:5" x14ac:dyDescent="0.25">
      <c r="A56" s="22" t="s">
        <v>26</v>
      </c>
      <c r="B56" s="20">
        <v>1074335</v>
      </c>
      <c r="C56" s="20">
        <v>0</v>
      </c>
      <c r="D56" s="20">
        <f t="shared" ref="D56:D62" si="0">B56</f>
        <v>1074335</v>
      </c>
      <c r="E56" s="27"/>
    </row>
    <row r="57" spans="1:5" x14ac:dyDescent="0.25">
      <c r="A57" s="22" t="s">
        <v>27</v>
      </c>
      <c r="B57" s="20">
        <v>226513.83000000002</v>
      </c>
      <c r="C57" s="20">
        <v>0</v>
      </c>
      <c r="D57" s="20">
        <f t="shared" si="0"/>
        <v>226513.83000000002</v>
      </c>
      <c r="E57" s="27"/>
    </row>
    <row r="58" spans="1:5" x14ac:dyDescent="0.25">
      <c r="A58" s="22" t="s">
        <v>28</v>
      </c>
      <c r="B58" s="20">
        <v>144573.46999999997</v>
      </c>
      <c r="C58" s="20">
        <v>0</v>
      </c>
      <c r="D58" s="20">
        <f t="shared" si="0"/>
        <v>144573.46999999997</v>
      </c>
      <c r="E58" s="27"/>
    </row>
    <row r="59" spans="1:5" x14ac:dyDescent="0.25">
      <c r="A59" s="22" t="s">
        <v>29</v>
      </c>
      <c r="B59" s="20">
        <v>209374</v>
      </c>
      <c r="C59" s="20">
        <v>0</v>
      </c>
      <c r="D59" s="20">
        <f t="shared" si="0"/>
        <v>209374</v>
      </c>
      <c r="E59" s="27"/>
    </row>
    <row r="60" spans="1:5" x14ac:dyDescent="0.25">
      <c r="A60" s="22" t="s">
        <v>30</v>
      </c>
      <c r="B60" s="20">
        <v>50000</v>
      </c>
      <c r="C60" s="20">
        <v>0</v>
      </c>
      <c r="D60" s="20">
        <f t="shared" si="0"/>
        <v>50000</v>
      </c>
      <c r="E60" s="27"/>
    </row>
    <row r="61" spans="1:5" ht="29.25" x14ac:dyDescent="0.25">
      <c r="A61" s="24" t="s">
        <v>85</v>
      </c>
      <c r="B61" s="20">
        <v>565904.32999999996</v>
      </c>
      <c r="C61" s="20">
        <v>0</v>
      </c>
      <c r="D61" s="20">
        <f t="shared" si="0"/>
        <v>565904.32999999996</v>
      </c>
      <c r="E61" s="27"/>
    </row>
    <row r="62" spans="1:5" ht="29.25" x14ac:dyDescent="0.25">
      <c r="A62" s="22" t="s">
        <v>31</v>
      </c>
      <c r="B62" s="20">
        <v>110000</v>
      </c>
      <c r="C62" s="20">
        <v>0</v>
      </c>
      <c r="D62" s="20">
        <f t="shared" si="0"/>
        <v>110000</v>
      </c>
      <c r="E62" s="27"/>
    </row>
    <row r="63" spans="1:5" x14ac:dyDescent="0.25">
      <c r="A63" s="22" t="s">
        <v>32</v>
      </c>
      <c r="B63" s="20">
        <v>390727.04000000004</v>
      </c>
      <c r="C63" s="20">
        <v>310727.03999999998</v>
      </c>
      <c r="D63" s="20">
        <v>80000.000000000058</v>
      </c>
      <c r="E63" s="27"/>
    </row>
    <row r="64" spans="1:5" ht="29.25" x14ac:dyDescent="0.25">
      <c r="A64" s="24" t="s">
        <v>82</v>
      </c>
      <c r="B64" s="20">
        <v>176750</v>
      </c>
      <c r="C64" s="20">
        <v>93000</v>
      </c>
      <c r="D64" s="20">
        <v>83750</v>
      </c>
      <c r="E64" s="27"/>
    </row>
    <row r="65" spans="1:5" ht="29.25" x14ac:dyDescent="0.25">
      <c r="A65" s="24" t="s">
        <v>80</v>
      </c>
      <c r="B65" s="20">
        <v>565904.32999999996</v>
      </c>
      <c r="C65" s="20">
        <v>132000</v>
      </c>
      <c r="D65" s="20">
        <v>433904.32999999996</v>
      </c>
      <c r="E65" s="27"/>
    </row>
    <row r="66" spans="1:5" ht="29.25" x14ac:dyDescent="0.25">
      <c r="A66" s="24" t="s">
        <v>84</v>
      </c>
      <c r="B66" s="20">
        <v>292768.49</v>
      </c>
      <c r="C66" s="20">
        <v>292768.49</v>
      </c>
      <c r="D66" s="20">
        <v>0</v>
      </c>
      <c r="E66" s="27"/>
    </row>
    <row r="67" spans="1:5" ht="29.25" x14ac:dyDescent="0.25">
      <c r="A67" s="24" t="s">
        <v>76</v>
      </c>
      <c r="B67" s="20">
        <v>384617.85</v>
      </c>
      <c r="C67" s="20">
        <v>12869.59</v>
      </c>
      <c r="D67" s="20">
        <v>371748.25999999995</v>
      </c>
      <c r="E67" s="27"/>
    </row>
    <row r="68" spans="1:5" x14ac:dyDescent="0.25">
      <c r="A68" s="22" t="s">
        <v>33</v>
      </c>
      <c r="B68" s="20">
        <v>196331.90999999997</v>
      </c>
      <c r="C68" s="20">
        <v>21894.91</v>
      </c>
      <c r="D68" s="20">
        <v>174436.99999999997</v>
      </c>
      <c r="E68" s="27"/>
    </row>
    <row r="69" spans="1:5" x14ac:dyDescent="0.25">
      <c r="A69" s="22" t="s">
        <v>34</v>
      </c>
      <c r="B69" s="20">
        <v>485023.50999999989</v>
      </c>
      <c r="C69" s="20">
        <v>0</v>
      </c>
      <c r="D69" s="20">
        <v>485023.50999999989</v>
      </c>
      <c r="E69" s="27"/>
    </row>
    <row r="70" spans="1:5" x14ac:dyDescent="0.25">
      <c r="A70" s="22" t="s">
        <v>35</v>
      </c>
      <c r="B70" s="20">
        <v>288602.09999999998</v>
      </c>
      <c r="C70" s="20">
        <v>0</v>
      </c>
      <c r="D70" s="20">
        <v>288602.09999999998</v>
      </c>
      <c r="E70" s="27"/>
    </row>
    <row r="71" spans="1:5" x14ac:dyDescent="0.25">
      <c r="A71" s="22" t="s">
        <v>36</v>
      </c>
      <c r="B71" s="20">
        <v>470732.41000000015</v>
      </c>
      <c r="C71" s="20">
        <v>0</v>
      </c>
      <c r="D71" s="20">
        <v>470732.41000000015</v>
      </c>
      <c r="E71" s="27"/>
    </row>
    <row r="72" spans="1:5" ht="29.25" x14ac:dyDescent="0.25">
      <c r="A72" s="24" t="s">
        <v>79</v>
      </c>
      <c r="B72" s="20">
        <v>136426</v>
      </c>
      <c r="C72" s="20">
        <v>0</v>
      </c>
      <c r="D72" s="20">
        <v>136426</v>
      </c>
      <c r="E72" s="27"/>
    </row>
    <row r="73" spans="1:5" x14ac:dyDescent="0.25">
      <c r="A73" s="22" t="s">
        <v>37</v>
      </c>
      <c r="B73" s="20">
        <v>413217</v>
      </c>
      <c r="C73" s="20">
        <v>0</v>
      </c>
      <c r="D73" s="20">
        <v>413217</v>
      </c>
      <c r="E73" s="27"/>
    </row>
    <row r="74" spans="1:5" x14ac:dyDescent="0.25">
      <c r="A74" s="22" t="s">
        <v>38</v>
      </c>
      <c r="B74" s="20">
        <v>117462</v>
      </c>
      <c r="C74" s="20">
        <v>0</v>
      </c>
      <c r="D74" s="20">
        <v>117462</v>
      </c>
      <c r="E74" s="27"/>
    </row>
    <row r="75" spans="1:5" x14ac:dyDescent="0.25">
      <c r="A75" s="22" t="s">
        <v>39</v>
      </c>
      <c r="B75" s="20">
        <v>1944000</v>
      </c>
      <c r="C75" s="20">
        <v>0</v>
      </c>
      <c r="D75" s="20">
        <v>1944000</v>
      </c>
      <c r="E75" s="27"/>
    </row>
    <row r="76" spans="1:5" x14ac:dyDescent="0.25">
      <c r="A76" s="22" t="s">
        <v>40</v>
      </c>
      <c r="B76" s="20">
        <v>349597.66000000003</v>
      </c>
      <c r="C76" s="20">
        <v>0</v>
      </c>
      <c r="D76" s="20">
        <v>349597.66000000003</v>
      </c>
      <c r="E76" s="27"/>
    </row>
    <row r="77" spans="1:5" x14ac:dyDescent="0.25">
      <c r="A77" s="22" t="s">
        <v>41</v>
      </c>
      <c r="B77" s="20">
        <v>153309.19</v>
      </c>
      <c r="C77" s="20">
        <v>0</v>
      </c>
      <c r="D77" s="20">
        <v>153309.19</v>
      </c>
      <c r="E77" s="27"/>
    </row>
    <row r="78" spans="1:5" x14ac:dyDescent="0.25">
      <c r="A78" s="22" t="s">
        <v>42</v>
      </c>
      <c r="B78" s="20">
        <v>107805</v>
      </c>
      <c r="C78" s="20">
        <v>0</v>
      </c>
      <c r="D78" s="20">
        <v>107805</v>
      </c>
      <c r="E78" s="27"/>
    </row>
    <row r="79" spans="1:5" ht="43.5" x14ac:dyDescent="0.25">
      <c r="A79" s="24" t="s">
        <v>81</v>
      </c>
      <c r="B79" s="20">
        <v>434849.84000000008</v>
      </c>
      <c r="C79" s="20">
        <v>0</v>
      </c>
      <c r="D79" s="20">
        <v>434849.84000000008</v>
      </c>
      <c r="E79" s="27"/>
    </row>
    <row r="80" spans="1:5" x14ac:dyDescent="0.25">
      <c r="A80" s="22" t="s">
        <v>43</v>
      </c>
      <c r="B80" s="20">
        <v>611091.72</v>
      </c>
      <c r="C80" s="20">
        <v>0</v>
      </c>
      <c r="D80" s="20">
        <f>B80</f>
        <v>611091.72</v>
      </c>
      <c r="E80" s="27"/>
    </row>
    <row r="81" spans="1:5" x14ac:dyDescent="0.25">
      <c r="A81" s="22" t="s">
        <v>44</v>
      </c>
      <c r="B81" s="20">
        <v>258253</v>
      </c>
      <c r="C81" s="20">
        <v>0</v>
      </c>
      <c r="D81" s="20">
        <f>B81</f>
        <v>258253</v>
      </c>
      <c r="E81" s="27"/>
    </row>
    <row r="82" spans="1:5" x14ac:dyDescent="0.25">
      <c r="A82" s="22" t="s">
        <v>45</v>
      </c>
      <c r="B82" s="20">
        <v>1042284.3499999999</v>
      </c>
      <c r="C82" s="26">
        <v>115000</v>
      </c>
      <c r="D82" s="20">
        <v>927284.34999999986</v>
      </c>
      <c r="E82" s="27"/>
    </row>
    <row r="83" spans="1:5" x14ac:dyDescent="0.25">
      <c r="A83" s="22" t="s">
        <v>46</v>
      </c>
      <c r="B83" s="20">
        <v>113827</v>
      </c>
      <c r="C83" s="20">
        <v>0</v>
      </c>
      <c r="D83" s="20">
        <f>B83</f>
        <v>113827</v>
      </c>
      <c r="E83" s="27"/>
    </row>
    <row r="84" spans="1:5" x14ac:dyDescent="0.25">
      <c r="A84" s="22" t="s">
        <v>47</v>
      </c>
      <c r="B84" s="20">
        <v>859140</v>
      </c>
      <c r="C84" s="20">
        <v>0</v>
      </c>
      <c r="D84" s="20">
        <f>B84</f>
        <v>859140</v>
      </c>
      <c r="E84" s="27"/>
    </row>
    <row r="85" spans="1:5" x14ac:dyDescent="0.25">
      <c r="A85" s="22" t="s">
        <v>48</v>
      </c>
      <c r="B85" s="20">
        <v>3157680</v>
      </c>
      <c r="C85" s="20">
        <v>0</v>
      </c>
      <c r="D85" s="20">
        <f>B85</f>
        <v>3157680</v>
      </c>
      <c r="E85" s="27"/>
    </row>
    <row r="86" spans="1:5" x14ac:dyDescent="0.25">
      <c r="A86" s="25" t="s">
        <v>74</v>
      </c>
      <c r="B86" s="21">
        <f>SUM(B2:B85)</f>
        <v>164086269.07000005</v>
      </c>
      <c r="C86" s="21">
        <f t="shared" ref="C86:D86" si="1">SUM(C2:C85)</f>
        <v>132947166.99000002</v>
      </c>
      <c r="D86" s="21">
        <f t="shared" si="1"/>
        <v>31139102.079999998</v>
      </c>
      <c r="E86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B89" sqref="B89"/>
    </sheetView>
  </sheetViews>
  <sheetFormatPr defaultColWidth="9.140625" defaultRowHeight="14.25" x14ac:dyDescent="0.2"/>
  <cols>
    <col min="1" max="1" width="35.42578125" style="15" customWidth="1"/>
    <col min="2" max="2" width="28.140625" style="15" customWidth="1"/>
    <col min="3" max="3" width="28.140625" style="29" customWidth="1"/>
    <col min="4" max="4" width="28.140625" style="15" customWidth="1"/>
    <col min="5" max="16384" width="9.140625" style="15"/>
  </cols>
  <sheetData>
    <row r="1" spans="1:4" ht="42.75" x14ac:dyDescent="0.2">
      <c r="A1" s="3" t="s">
        <v>88</v>
      </c>
      <c r="B1" s="3" t="s">
        <v>101</v>
      </c>
      <c r="C1" s="1" t="s">
        <v>102</v>
      </c>
      <c r="D1" s="1" t="s">
        <v>103</v>
      </c>
    </row>
    <row r="2" spans="1:4" x14ac:dyDescent="0.2">
      <c r="A2" s="22" t="s">
        <v>0</v>
      </c>
      <c r="B2" s="18">
        <v>869780.54999999981</v>
      </c>
      <c r="C2" s="26">
        <v>440258.13</v>
      </c>
      <c r="D2" s="20">
        <v>429522.41999999981</v>
      </c>
    </row>
    <row r="3" spans="1:4" x14ac:dyDescent="0.2">
      <c r="A3" s="22" t="s">
        <v>1</v>
      </c>
      <c r="B3" s="20">
        <v>4195838.9800000004</v>
      </c>
      <c r="C3" s="26">
        <v>1472173.1</v>
      </c>
      <c r="D3" s="20">
        <v>2723665.8800000004</v>
      </c>
    </row>
    <row r="4" spans="1:4" x14ac:dyDescent="0.2">
      <c r="A4" s="22" t="s">
        <v>2</v>
      </c>
      <c r="B4" s="20">
        <v>774661.54999999981</v>
      </c>
      <c r="C4" s="26">
        <v>566134.55000000005</v>
      </c>
      <c r="D4" s="20">
        <v>208526.99999999977</v>
      </c>
    </row>
    <row r="5" spans="1:4" x14ac:dyDescent="0.2">
      <c r="A5" s="23" t="s">
        <v>3</v>
      </c>
      <c r="B5" s="20">
        <v>892190.58000000007</v>
      </c>
      <c r="C5" s="26">
        <v>608126.26</v>
      </c>
      <c r="D5" s="20">
        <v>284064.32000000007</v>
      </c>
    </row>
    <row r="6" spans="1:4" x14ac:dyDescent="0.2">
      <c r="A6" s="22" t="s">
        <v>4</v>
      </c>
      <c r="B6" s="20">
        <v>815617.25</v>
      </c>
      <c r="C6" s="26">
        <v>505445.02</v>
      </c>
      <c r="D6" s="20">
        <v>310172.23</v>
      </c>
    </row>
    <row r="7" spans="1:4" x14ac:dyDescent="0.2">
      <c r="A7" s="22" t="s">
        <v>5</v>
      </c>
      <c r="B7" s="20">
        <v>2158740.5199999996</v>
      </c>
      <c r="C7" s="26">
        <v>1113972.26</v>
      </c>
      <c r="D7" s="20">
        <v>1044768.2599999995</v>
      </c>
    </row>
    <row r="8" spans="1:4" x14ac:dyDescent="0.2">
      <c r="A8" s="22" t="s">
        <v>6</v>
      </c>
      <c r="B8" s="20">
        <v>947990.02000000048</v>
      </c>
      <c r="C8" s="26">
        <v>456882.7</v>
      </c>
      <c r="D8" s="20">
        <v>491107.32000000047</v>
      </c>
    </row>
    <row r="9" spans="1:4" x14ac:dyDescent="0.2">
      <c r="A9" s="22" t="s">
        <v>7</v>
      </c>
      <c r="B9" s="20">
        <v>1101628.3199999994</v>
      </c>
      <c r="C9" s="26">
        <v>863431.74</v>
      </c>
      <c r="D9" s="20">
        <v>238196.57999999938</v>
      </c>
    </row>
    <row r="10" spans="1:4" x14ac:dyDescent="0.2">
      <c r="A10" s="22" t="s">
        <v>8</v>
      </c>
      <c r="B10" s="20">
        <v>1237179.29</v>
      </c>
      <c r="C10" s="26">
        <v>922066.08</v>
      </c>
      <c r="D10" s="20">
        <v>315113.21000000008</v>
      </c>
    </row>
    <row r="11" spans="1:4" x14ac:dyDescent="0.2">
      <c r="A11" s="22" t="s">
        <v>9</v>
      </c>
      <c r="B11" s="20">
        <v>1401511.67</v>
      </c>
      <c r="C11" s="26">
        <v>916142.2</v>
      </c>
      <c r="D11" s="20">
        <v>485369.47</v>
      </c>
    </row>
    <row r="12" spans="1:4" x14ac:dyDescent="0.2">
      <c r="A12" s="22" t="s">
        <v>10</v>
      </c>
      <c r="B12" s="20">
        <v>1162932.9699999997</v>
      </c>
      <c r="C12" s="26">
        <v>398725.93</v>
      </c>
      <c r="D12" s="20">
        <v>764207.0399999998</v>
      </c>
    </row>
    <row r="13" spans="1:4" x14ac:dyDescent="0.2">
      <c r="A13" s="22" t="s">
        <v>11</v>
      </c>
      <c r="B13" s="20">
        <v>1654293.0499999998</v>
      </c>
      <c r="C13" s="26">
        <v>1256947.1200000001</v>
      </c>
      <c r="D13" s="20">
        <v>397345.9299999997</v>
      </c>
    </row>
    <row r="14" spans="1:4" x14ac:dyDescent="0.2">
      <c r="A14" s="22" t="s">
        <v>12</v>
      </c>
      <c r="B14" s="20">
        <v>2176424.7400000002</v>
      </c>
      <c r="C14" s="26">
        <v>1084376.81</v>
      </c>
      <c r="D14" s="20">
        <v>1092047.9300000002</v>
      </c>
    </row>
    <row r="15" spans="1:4" x14ac:dyDescent="0.2">
      <c r="A15" s="22" t="s">
        <v>13</v>
      </c>
      <c r="B15" s="20">
        <v>1250675.5299999993</v>
      </c>
      <c r="C15" s="26">
        <v>972736.12</v>
      </c>
      <c r="D15" s="20">
        <v>277939.40999999933</v>
      </c>
    </row>
    <row r="16" spans="1:4" x14ac:dyDescent="0.2">
      <c r="A16" s="22" t="s">
        <v>14</v>
      </c>
      <c r="B16" s="20">
        <v>1108770.6599999997</v>
      </c>
      <c r="C16" s="26">
        <v>692866.09</v>
      </c>
      <c r="D16" s="20">
        <v>415904.56999999972</v>
      </c>
    </row>
    <row r="17" spans="1:4" x14ac:dyDescent="0.2">
      <c r="A17" s="22" t="s">
        <v>15</v>
      </c>
      <c r="B17" s="20">
        <v>1099391.9299999997</v>
      </c>
      <c r="C17" s="26">
        <v>484186.70999999996</v>
      </c>
      <c r="D17" s="20">
        <v>615205.21999999974</v>
      </c>
    </row>
    <row r="18" spans="1:4" x14ac:dyDescent="0.2">
      <c r="A18" s="22" t="s">
        <v>16</v>
      </c>
      <c r="B18" s="20">
        <v>987811.72000000067</v>
      </c>
      <c r="C18" s="26">
        <v>706614.38</v>
      </c>
      <c r="D18" s="20">
        <v>281197.34000000067</v>
      </c>
    </row>
    <row r="19" spans="1:4" x14ac:dyDescent="0.2">
      <c r="A19" s="22" t="s">
        <v>17</v>
      </c>
      <c r="B19" s="20">
        <v>1124376.8199999998</v>
      </c>
      <c r="C19" s="26">
        <v>728240.52</v>
      </c>
      <c r="D19" s="20">
        <v>396136.29999999981</v>
      </c>
    </row>
    <row r="20" spans="1:4" x14ac:dyDescent="0.2">
      <c r="A20" s="22" t="s">
        <v>18</v>
      </c>
      <c r="B20" s="20">
        <v>1436960.08</v>
      </c>
      <c r="C20" s="26">
        <v>1083302.6800000002</v>
      </c>
      <c r="D20" s="20">
        <v>353657.39999999991</v>
      </c>
    </row>
    <row r="21" spans="1:4" x14ac:dyDescent="0.2">
      <c r="A21" s="22" t="s">
        <v>19</v>
      </c>
      <c r="B21" s="20">
        <v>1790952.4900000002</v>
      </c>
      <c r="C21" s="26">
        <v>583093.76000000001</v>
      </c>
      <c r="D21" s="20">
        <v>1207858.7300000002</v>
      </c>
    </row>
    <row r="22" spans="1:4" x14ac:dyDescent="0.2">
      <c r="A22" s="22" t="s">
        <v>20</v>
      </c>
      <c r="B22" s="20">
        <v>1027267.3700000001</v>
      </c>
      <c r="C22" s="26">
        <v>754845.15</v>
      </c>
      <c r="D22" s="20">
        <v>272422.22000000009</v>
      </c>
    </row>
    <row r="23" spans="1:4" x14ac:dyDescent="0.2">
      <c r="A23" s="22" t="s">
        <v>21</v>
      </c>
      <c r="B23" s="20">
        <v>903956.63999999966</v>
      </c>
      <c r="C23" s="26">
        <v>648260.07000000007</v>
      </c>
      <c r="D23" s="20">
        <v>255696.5699999996</v>
      </c>
    </row>
    <row r="24" spans="1:4" x14ac:dyDescent="0.2">
      <c r="A24" s="22" t="s">
        <v>22</v>
      </c>
      <c r="B24" s="20">
        <v>623479.21</v>
      </c>
      <c r="C24" s="26">
        <v>369869.91000000003</v>
      </c>
      <c r="D24" s="20">
        <v>253609.29999999993</v>
      </c>
    </row>
    <row r="25" spans="1:4" x14ac:dyDescent="0.2">
      <c r="A25" s="22" t="s">
        <v>23</v>
      </c>
      <c r="B25" s="20">
        <v>1343991.3900000006</v>
      </c>
      <c r="C25" s="26">
        <v>663026.15999999992</v>
      </c>
      <c r="D25" s="20">
        <v>680965.23000000068</v>
      </c>
    </row>
    <row r="26" spans="1:4" ht="28.5" x14ac:dyDescent="0.2">
      <c r="A26" s="22" t="s">
        <v>49</v>
      </c>
      <c r="B26" s="20">
        <v>655992.79999999981</v>
      </c>
      <c r="C26" s="26">
        <v>655992.79999999981</v>
      </c>
      <c r="D26" s="20">
        <v>0</v>
      </c>
    </row>
    <row r="27" spans="1:4" ht="28.5" x14ac:dyDescent="0.2">
      <c r="A27" s="22" t="s">
        <v>50</v>
      </c>
      <c r="B27" s="20">
        <v>2875138.9299999997</v>
      </c>
      <c r="C27" s="26">
        <v>2854709.9299999997</v>
      </c>
      <c r="D27" s="20">
        <v>20429</v>
      </c>
    </row>
    <row r="28" spans="1:4" ht="28.5" x14ac:dyDescent="0.2">
      <c r="A28" s="22" t="s">
        <v>51</v>
      </c>
      <c r="B28" s="20">
        <v>3930425.6999999993</v>
      </c>
      <c r="C28" s="26">
        <v>3871462.6999999993</v>
      </c>
      <c r="D28" s="20">
        <v>58963</v>
      </c>
    </row>
    <row r="29" spans="1:4" ht="28.5" x14ac:dyDescent="0.2">
      <c r="A29" s="23" t="s">
        <v>52</v>
      </c>
      <c r="B29" s="20">
        <v>2125264.4600000009</v>
      </c>
      <c r="C29" s="26">
        <v>2124554.4600000009</v>
      </c>
      <c r="D29" s="20">
        <v>710</v>
      </c>
    </row>
    <row r="30" spans="1:4" ht="28.5" x14ac:dyDescent="0.2">
      <c r="A30" s="22" t="s">
        <v>53</v>
      </c>
      <c r="B30" s="20">
        <v>2142790.7599999998</v>
      </c>
      <c r="C30" s="26">
        <v>2142790.7599999998</v>
      </c>
      <c r="D30" s="20">
        <v>0</v>
      </c>
    </row>
    <row r="31" spans="1:4" ht="28.5" x14ac:dyDescent="0.2">
      <c r="A31" s="22" t="s">
        <v>54</v>
      </c>
      <c r="B31" s="20">
        <v>3304994.209999999</v>
      </c>
      <c r="C31" s="26">
        <v>3303006.209999999</v>
      </c>
      <c r="D31" s="20">
        <v>1988</v>
      </c>
    </row>
    <row r="32" spans="1:4" ht="28.5" x14ac:dyDescent="0.2">
      <c r="A32" s="22" t="s">
        <v>55</v>
      </c>
      <c r="B32" s="20">
        <v>2246394.42</v>
      </c>
      <c r="C32" s="26">
        <v>2246394.42</v>
      </c>
      <c r="D32" s="20">
        <v>0</v>
      </c>
    </row>
    <row r="33" spans="1:4" ht="28.5" x14ac:dyDescent="0.2">
      <c r="A33" s="22" t="s">
        <v>56</v>
      </c>
      <c r="B33" s="20">
        <v>2736444.8200000003</v>
      </c>
      <c r="C33" s="26">
        <v>2736444.8200000003</v>
      </c>
      <c r="D33" s="20">
        <v>0</v>
      </c>
    </row>
    <row r="34" spans="1:4" ht="28.5" x14ac:dyDescent="0.2">
      <c r="A34" s="22" t="s">
        <v>57</v>
      </c>
      <c r="B34" s="20">
        <v>4490327.8099999987</v>
      </c>
      <c r="C34" s="26">
        <v>4490327.8099999987</v>
      </c>
      <c r="D34" s="20">
        <v>0</v>
      </c>
    </row>
    <row r="35" spans="1:4" ht="28.5" x14ac:dyDescent="0.2">
      <c r="A35" s="22" t="s">
        <v>58</v>
      </c>
      <c r="B35" s="20">
        <v>1270660.9500000002</v>
      </c>
      <c r="C35" s="26">
        <v>1249502.9500000002</v>
      </c>
      <c r="D35" s="20">
        <v>21158</v>
      </c>
    </row>
    <row r="36" spans="1:4" ht="28.5" x14ac:dyDescent="0.2">
      <c r="A36" s="22" t="s">
        <v>59</v>
      </c>
      <c r="B36" s="20">
        <v>2736359.2700000014</v>
      </c>
      <c r="C36" s="26">
        <v>2736359.2700000014</v>
      </c>
      <c r="D36" s="20">
        <v>0</v>
      </c>
    </row>
    <row r="37" spans="1:4" ht="28.5" x14ac:dyDescent="0.2">
      <c r="A37" s="22" t="s">
        <v>60</v>
      </c>
      <c r="B37" s="20">
        <v>6116892.070000004</v>
      </c>
      <c r="C37" s="26">
        <v>6114052.070000004</v>
      </c>
      <c r="D37" s="20">
        <v>2840</v>
      </c>
    </row>
    <row r="38" spans="1:4" ht="28.5" x14ac:dyDescent="0.2">
      <c r="A38" s="22" t="s">
        <v>61</v>
      </c>
      <c r="B38" s="20">
        <v>6745068.0600000024</v>
      </c>
      <c r="C38" s="26">
        <v>6744642.0600000024</v>
      </c>
      <c r="D38" s="20">
        <v>426</v>
      </c>
    </row>
    <row r="39" spans="1:4" ht="28.5" x14ac:dyDescent="0.2">
      <c r="A39" s="22" t="s">
        <v>62</v>
      </c>
      <c r="B39" s="20">
        <v>3962849.3599999994</v>
      </c>
      <c r="C39" s="26">
        <v>3959157.3599999994</v>
      </c>
      <c r="D39" s="20">
        <v>3692</v>
      </c>
    </row>
    <row r="40" spans="1:4" ht="28.5" x14ac:dyDescent="0.2">
      <c r="A40" s="22" t="s">
        <v>63</v>
      </c>
      <c r="B40" s="20">
        <v>1532683.5599999996</v>
      </c>
      <c r="C40" s="26">
        <v>1512235.5599999996</v>
      </c>
      <c r="D40" s="20">
        <v>20448</v>
      </c>
    </row>
    <row r="41" spans="1:4" ht="28.5" x14ac:dyDescent="0.2">
      <c r="A41" s="22" t="s">
        <v>64</v>
      </c>
      <c r="B41" s="20">
        <v>3015115.5600000005</v>
      </c>
      <c r="C41" s="26">
        <v>3015115.5600000005</v>
      </c>
      <c r="D41" s="20">
        <v>0</v>
      </c>
    </row>
    <row r="42" spans="1:4" ht="28.5" x14ac:dyDescent="0.2">
      <c r="A42" s="22" t="s">
        <v>65</v>
      </c>
      <c r="B42" s="20">
        <v>2230745.66</v>
      </c>
      <c r="C42" s="26">
        <v>2219765.66</v>
      </c>
      <c r="D42" s="20">
        <v>10980</v>
      </c>
    </row>
    <row r="43" spans="1:4" ht="28.5" x14ac:dyDescent="0.2">
      <c r="A43" s="22" t="s">
        <v>66</v>
      </c>
      <c r="B43" s="20">
        <v>1497963.5700000003</v>
      </c>
      <c r="C43" s="26">
        <v>1483293.5700000003</v>
      </c>
      <c r="D43" s="20">
        <v>14670</v>
      </c>
    </row>
    <row r="44" spans="1:4" ht="28.5" x14ac:dyDescent="0.2">
      <c r="A44" s="22" t="s">
        <v>67</v>
      </c>
      <c r="B44" s="20">
        <v>4080919.9699999988</v>
      </c>
      <c r="C44" s="26">
        <v>4074955.9699999988</v>
      </c>
      <c r="D44" s="20">
        <v>5964</v>
      </c>
    </row>
    <row r="45" spans="1:4" ht="28.5" x14ac:dyDescent="0.2">
      <c r="A45" s="22" t="s">
        <v>68</v>
      </c>
      <c r="B45" s="20">
        <v>1971748.5399999991</v>
      </c>
      <c r="C45" s="26">
        <v>1957122.5399999991</v>
      </c>
      <c r="D45" s="20">
        <v>14626</v>
      </c>
    </row>
    <row r="46" spans="1:4" ht="28.5" x14ac:dyDescent="0.2">
      <c r="A46" s="22" t="s">
        <v>69</v>
      </c>
      <c r="B46" s="20">
        <v>4079644.7700000033</v>
      </c>
      <c r="C46" s="26">
        <v>4079644.7700000033</v>
      </c>
      <c r="D46" s="20">
        <v>0</v>
      </c>
    </row>
    <row r="47" spans="1:4" ht="28.5" x14ac:dyDescent="0.2">
      <c r="A47" s="22" t="s">
        <v>70</v>
      </c>
      <c r="B47" s="20">
        <v>2921158.0500000007</v>
      </c>
      <c r="C47" s="26">
        <v>2921158.0500000007</v>
      </c>
      <c r="D47" s="20">
        <v>0</v>
      </c>
    </row>
    <row r="48" spans="1:4" ht="28.5" x14ac:dyDescent="0.2">
      <c r="A48" s="22" t="s">
        <v>71</v>
      </c>
      <c r="B48" s="20">
        <v>2200261.6999999993</v>
      </c>
      <c r="C48" s="26">
        <v>2200261.6999999993</v>
      </c>
      <c r="D48" s="20">
        <v>0</v>
      </c>
    </row>
    <row r="49" spans="1:4" ht="28.5" x14ac:dyDescent="0.2">
      <c r="A49" s="22" t="s">
        <v>72</v>
      </c>
      <c r="B49" s="20">
        <v>4551117.25</v>
      </c>
      <c r="C49" s="26">
        <v>4551117.25</v>
      </c>
      <c r="D49" s="20">
        <v>0</v>
      </c>
    </row>
    <row r="50" spans="1:4" x14ac:dyDescent="0.2">
      <c r="A50" s="22" t="s">
        <v>24</v>
      </c>
      <c r="B50" s="20">
        <v>29458.599999999991</v>
      </c>
      <c r="C50" s="26">
        <v>0</v>
      </c>
      <c r="D50" s="20">
        <v>29458.599999999991</v>
      </c>
    </row>
    <row r="51" spans="1:4" ht="57" x14ac:dyDescent="0.2">
      <c r="A51" s="24" t="s">
        <v>77</v>
      </c>
      <c r="B51" s="20">
        <v>195200</v>
      </c>
      <c r="C51" s="26">
        <v>149000</v>
      </c>
      <c r="D51" s="20">
        <v>46200</v>
      </c>
    </row>
    <row r="52" spans="1:4" ht="57" x14ac:dyDescent="0.2">
      <c r="A52" s="24" t="s">
        <v>83</v>
      </c>
      <c r="B52" s="20">
        <v>0</v>
      </c>
      <c r="C52" s="26">
        <v>0</v>
      </c>
      <c r="D52" s="20">
        <v>0</v>
      </c>
    </row>
    <row r="53" spans="1:4" ht="42.75" x14ac:dyDescent="0.2">
      <c r="A53" s="24" t="s">
        <v>78</v>
      </c>
      <c r="B53" s="20">
        <v>200000</v>
      </c>
      <c r="C53" s="26">
        <v>157000</v>
      </c>
      <c r="D53" s="20">
        <v>43000</v>
      </c>
    </row>
    <row r="54" spans="1:4" x14ac:dyDescent="0.2">
      <c r="A54" s="22" t="s">
        <v>25</v>
      </c>
      <c r="B54" s="20">
        <v>5441197.7699999996</v>
      </c>
      <c r="C54" s="26">
        <v>3010518.46</v>
      </c>
      <c r="D54" s="20">
        <v>2430679.3099999996</v>
      </c>
    </row>
    <row r="55" spans="1:4" ht="42.75" x14ac:dyDescent="0.2">
      <c r="A55" s="24" t="s">
        <v>75</v>
      </c>
      <c r="B55" s="20">
        <v>8162116.9700000025</v>
      </c>
      <c r="C55" s="26">
        <v>5791966.7800000003</v>
      </c>
      <c r="D55" s="20">
        <v>2370150.1900000023</v>
      </c>
    </row>
    <row r="56" spans="1:4" x14ac:dyDescent="0.2">
      <c r="A56" s="22" t="s">
        <v>26</v>
      </c>
      <c r="B56" s="20">
        <v>137578</v>
      </c>
      <c r="C56" s="26">
        <v>0</v>
      </c>
      <c r="D56" s="20">
        <v>137578</v>
      </c>
    </row>
    <row r="57" spans="1:4" x14ac:dyDescent="0.2">
      <c r="A57" s="22" t="s">
        <v>27</v>
      </c>
      <c r="B57" s="20">
        <v>163765.66000000003</v>
      </c>
      <c r="C57" s="26">
        <v>0</v>
      </c>
      <c r="D57" s="20">
        <v>163765.66000000003</v>
      </c>
    </row>
    <row r="58" spans="1:4" x14ac:dyDescent="0.2">
      <c r="A58" s="22" t="s">
        <v>28</v>
      </c>
      <c r="B58" s="20">
        <v>92306.180000000051</v>
      </c>
      <c r="C58" s="26">
        <v>0</v>
      </c>
      <c r="D58" s="20">
        <v>92306.180000000051</v>
      </c>
    </row>
    <row r="59" spans="1:4" x14ac:dyDescent="0.2">
      <c r="A59" s="22" t="s">
        <v>29</v>
      </c>
      <c r="B59" s="20">
        <v>150000</v>
      </c>
      <c r="C59" s="26">
        <v>0</v>
      </c>
      <c r="D59" s="20">
        <v>150000</v>
      </c>
    </row>
    <row r="60" spans="1:4" x14ac:dyDescent="0.2">
      <c r="A60" s="22" t="s">
        <v>30</v>
      </c>
      <c r="B60" s="20">
        <v>78950</v>
      </c>
      <c r="C60" s="26">
        <v>0</v>
      </c>
      <c r="D60" s="20">
        <v>78950</v>
      </c>
    </row>
    <row r="61" spans="1:4" ht="28.5" x14ac:dyDescent="0.2">
      <c r="A61" s="24" t="s">
        <v>85</v>
      </c>
      <c r="B61" s="20">
        <v>436944.88000000012</v>
      </c>
      <c r="C61" s="26">
        <v>0</v>
      </c>
      <c r="D61" s="20">
        <v>436944.88000000012</v>
      </c>
    </row>
    <row r="62" spans="1:4" ht="28.5" x14ac:dyDescent="0.2">
      <c r="A62" s="22" t="s">
        <v>31</v>
      </c>
      <c r="B62" s="20">
        <v>90000</v>
      </c>
      <c r="C62" s="26">
        <v>0</v>
      </c>
      <c r="D62" s="20">
        <v>90000</v>
      </c>
    </row>
    <row r="63" spans="1:4" x14ac:dyDescent="0.2">
      <c r="A63" s="22" t="s">
        <v>32</v>
      </c>
      <c r="B63" s="20">
        <v>628856.39999999991</v>
      </c>
      <c r="C63" s="26">
        <v>628856.4</v>
      </c>
      <c r="D63" s="20">
        <v>0</v>
      </c>
    </row>
    <row r="64" spans="1:4" ht="28.5" x14ac:dyDescent="0.2">
      <c r="A64" s="24" t="s">
        <v>82</v>
      </c>
      <c r="B64" s="20">
        <v>208621.04000000004</v>
      </c>
      <c r="C64" s="26">
        <v>144351.04000000001</v>
      </c>
      <c r="D64" s="20">
        <v>64270.000000000029</v>
      </c>
    </row>
    <row r="65" spans="1:4" ht="28.5" x14ac:dyDescent="0.2">
      <c r="A65" s="24" t="s">
        <v>80</v>
      </c>
      <c r="B65" s="20">
        <v>530127.14999999991</v>
      </c>
      <c r="C65" s="26">
        <v>258000</v>
      </c>
      <c r="D65" s="20">
        <v>272127.14999999991</v>
      </c>
    </row>
    <row r="66" spans="1:4" ht="28.5" x14ac:dyDescent="0.2">
      <c r="A66" s="24" t="s">
        <v>84</v>
      </c>
      <c r="B66" s="20">
        <v>419662.42999999993</v>
      </c>
      <c r="C66" s="26">
        <v>374662.43</v>
      </c>
      <c r="D66" s="20">
        <v>44999.999999999942</v>
      </c>
    </row>
    <row r="67" spans="1:4" ht="28.5" x14ac:dyDescent="0.2">
      <c r="A67" s="24" t="s">
        <v>76</v>
      </c>
      <c r="B67" s="20">
        <v>259570.91000000003</v>
      </c>
      <c r="C67" s="26">
        <v>12882.91</v>
      </c>
      <c r="D67" s="20">
        <v>246688.00000000003</v>
      </c>
    </row>
    <row r="68" spans="1:4" x14ac:dyDescent="0.2">
      <c r="A68" s="22" t="s">
        <v>33</v>
      </c>
      <c r="B68" s="20">
        <v>185676.27000000002</v>
      </c>
      <c r="C68" s="26">
        <v>21914.94</v>
      </c>
      <c r="D68" s="20">
        <v>163761.33000000002</v>
      </c>
    </row>
    <row r="69" spans="1:4" x14ac:dyDescent="0.2">
      <c r="A69" s="22" t="s">
        <v>34</v>
      </c>
      <c r="B69" s="20">
        <v>320103.78000000003</v>
      </c>
      <c r="C69" s="26">
        <v>0</v>
      </c>
      <c r="D69" s="20">
        <v>320103.78000000003</v>
      </c>
    </row>
    <row r="70" spans="1:4" x14ac:dyDescent="0.2">
      <c r="A70" s="22" t="s">
        <v>35</v>
      </c>
      <c r="B70" s="20">
        <v>241200.00000000012</v>
      </c>
      <c r="C70" s="26">
        <v>0</v>
      </c>
      <c r="D70" s="20">
        <v>241200.00000000012</v>
      </c>
    </row>
    <row r="71" spans="1:4" x14ac:dyDescent="0.2">
      <c r="A71" s="22" t="s">
        <v>36</v>
      </c>
      <c r="B71" s="20">
        <v>908305.99999999977</v>
      </c>
      <c r="C71" s="26">
        <v>0</v>
      </c>
      <c r="D71" s="20">
        <v>908305.99999999977</v>
      </c>
    </row>
    <row r="72" spans="1:4" ht="28.5" x14ac:dyDescent="0.2">
      <c r="A72" s="24" t="s">
        <v>79</v>
      </c>
      <c r="B72" s="20">
        <v>234021</v>
      </c>
      <c r="C72" s="26">
        <v>0</v>
      </c>
      <c r="D72" s="20">
        <v>234021</v>
      </c>
    </row>
    <row r="73" spans="1:4" x14ac:dyDescent="0.2">
      <c r="A73" s="22" t="s">
        <v>37</v>
      </c>
      <c r="B73" s="20">
        <v>189112</v>
      </c>
      <c r="C73" s="26">
        <v>0</v>
      </c>
      <c r="D73" s="20">
        <v>189112</v>
      </c>
    </row>
    <row r="74" spans="1:4" x14ac:dyDescent="0.2">
      <c r="A74" s="22" t="s">
        <v>38</v>
      </c>
      <c r="B74" s="20">
        <v>68763</v>
      </c>
      <c r="C74" s="26">
        <v>0</v>
      </c>
      <c r="D74" s="20">
        <v>68763</v>
      </c>
    </row>
    <row r="75" spans="1:4" x14ac:dyDescent="0.2">
      <c r="A75" s="22" t="s">
        <v>39</v>
      </c>
      <c r="B75" s="20">
        <v>663000</v>
      </c>
      <c r="C75" s="26">
        <v>0</v>
      </c>
      <c r="D75" s="20">
        <v>663000</v>
      </c>
    </row>
    <row r="76" spans="1:4" x14ac:dyDescent="0.2">
      <c r="A76" s="22" t="s">
        <v>40</v>
      </c>
      <c r="B76" s="20">
        <v>223779.99999999988</v>
      </c>
      <c r="C76" s="26">
        <v>0</v>
      </c>
      <c r="D76" s="20">
        <v>223779.99999999988</v>
      </c>
    </row>
    <row r="77" spans="1:4" x14ac:dyDescent="0.2">
      <c r="A77" s="22" t="s">
        <v>41</v>
      </c>
      <c r="B77" s="20">
        <v>977.25</v>
      </c>
      <c r="C77" s="26">
        <v>0</v>
      </c>
      <c r="D77" s="20">
        <v>977.25</v>
      </c>
    </row>
    <row r="78" spans="1:4" x14ac:dyDescent="0.2">
      <c r="A78" s="22" t="s">
        <v>42</v>
      </c>
      <c r="B78" s="20">
        <v>82000</v>
      </c>
      <c r="C78" s="26">
        <v>0</v>
      </c>
      <c r="D78" s="20">
        <v>82000</v>
      </c>
    </row>
    <row r="79" spans="1:4" ht="42.75" x14ac:dyDescent="0.2">
      <c r="A79" s="24" t="s">
        <v>81</v>
      </c>
      <c r="B79" s="20">
        <v>193748.5399999998</v>
      </c>
      <c r="C79" s="26">
        <v>0</v>
      </c>
      <c r="D79" s="20">
        <v>193748.5399999998</v>
      </c>
    </row>
    <row r="80" spans="1:4" x14ac:dyDescent="0.2">
      <c r="A80" s="22" t="s">
        <v>43</v>
      </c>
      <c r="B80" s="20">
        <v>505535.26</v>
      </c>
      <c r="C80" s="26">
        <v>0</v>
      </c>
      <c r="D80" s="20">
        <v>505535.26</v>
      </c>
    </row>
    <row r="81" spans="1:4" x14ac:dyDescent="0.2">
      <c r="A81" s="22" t="s">
        <v>44</v>
      </c>
      <c r="B81" s="20">
        <v>347560</v>
      </c>
      <c r="C81" s="26">
        <v>0</v>
      </c>
      <c r="D81" s="20">
        <v>347560</v>
      </c>
    </row>
    <row r="82" spans="1:4" x14ac:dyDescent="0.2">
      <c r="A82" s="22" t="s">
        <v>45</v>
      </c>
      <c r="B82" s="20">
        <v>805869.43000000017</v>
      </c>
      <c r="C82" s="26">
        <v>117000</v>
      </c>
      <c r="D82" s="20">
        <v>688869.43000000017</v>
      </c>
    </row>
    <row r="83" spans="1:4" x14ac:dyDescent="0.2">
      <c r="A83" s="22" t="s">
        <v>46</v>
      </c>
      <c r="B83" s="20">
        <v>73250</v>
      </c>
      <c r="C83" s="26">
        <v>0</v>
      </c>
      <c r="D83" s="20">
        <v>73250</v>
      </c>
    </row>
    <row r="84" spans="1:4" x14ac:dyDescent="0.2">
      <c r="A84" s="22" t="s">
        <v>47</v>
      </c>
      <c r="B84" s="20">
        <v>388460</v>
      </c>
      <c r="C84" s="26">
        <v>0</v>
      </c>
      <c r="D84" s="20">
        <v>388460</v>
      </c>
    </row>
    <row r="85" spans="1:4" x14ac:dyDescent="0.2">
      <c r="A85" s="22" t="s">
        <v>48</v>
      </c>
      <c r="B85" s="20">
        <v>3211553.879999999</v>
      </c>
      <c r="C85" s="26">
        <v>0</v>
      </c>
      <c r="D85" s="20">
        <v>3211553.879999999</v>
      </c>
    </row>
    <row r="86" spans="1:4" x14ac:dyDescent="0.2">
      <c r="A86" s="25" t="s">
        <v>74</v>
      </c>
      <c r="B86" s="21">
        <f>SUM(B2:B85)</f>
        <v>131374657.98000003</v>
      </c>
      <c r="C86" s="28">
        <f t="shared" ref="C86:D86" si="0">SUM(C2:C85)</f>
        <v>102201944.66000003</v>
      </c>
      <c r="D86" s="21">
        <f t="shared" si="0"/>
        <v>29172713.32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D1" sqref="D1"/>
    </sheetView>
  </sheetViews>
  <sheetFormatPr defaultRowHeight="14.25" x14ac:dyDescent="0.2"/>
  <cols>
    <col min="1" max="1" width="36.7109375" style="15" customWidth="1"/>
    <col min="2" max="2" width="21.5703125" style="15" bestFit="1" customWidth="1"/>
    <col min="3" max="3" width="21.140625" style="29" bestFit="1" customWidth="1"/>
    <col min="4" max="4" width="20.140625" style="15" bestFit="1" customWidth="1"/>
    <col min="5" max="16384" width="9.140625" style="15"/>
  </cols>
  <sheetData>
    <row r="1" spans="1:5" ht="57" x14ac:dyDescent="0.2">
      <c r="A1" s="3" t="s">
        <v>88</v>
      </c>
      <c r="B1" s="3" t="s">
        <v>104</v>
      </c>
      <c r="C1" s="1" t="s">
        <v>105</v>
      </c>
      <c r="D1" s="1" t="s">
        <v>106</v>
      </c>
    </row>
    <row r="2" spans="1:5" x14ac:dyDescent="0.2">
      <c r="A2" s="22" t="s">
        <v>0</v>
      </c>
      <c r="B2" s="18">
        <v>673902.31999999983</v>
      </c>
      <c r="C2" s="26">
        <v>497192.19999999995</v>
      </c>
      <c r="D2" s="20">
        <v>176710.11999999988</v>
      </c>
      <c r="E2" s="18"/>
    </row>
    <row r="3" spans="1:5" x14ac:dyDescent="0.2">
      <c r="A3" s="22" t="s">
        <v>1</v>
      </c>
      <c r="B3" s="20">
        <v>2306519.9900000002</v>
      </c>
      <c r="C3" s="26">
        <v>2001510.8</v>
      </c>
      <c r="D3" s="20">
        <v>305009.19000000018</v>
      </c>
      <c r="E3" s="18"/>
    </row>
    <row r="4" spans="1:5" x14ac:dyDescent="0.2">
      <c r="A4" s="22" t="s">
        <v>2</v>
      </c>
      <c r="B4" s="20">
        <v>973298.69000000041</v>
      </c>
      <c r="C4" s="26">
        <v>796915.76</v>
      </c>
      <c r="D4" s="20">
        <v>176382.9300000004</v>
      </c>
      <c r="E4" s="18"/>
    </row>
    <row r="5" spans="1:5" x14ac:dyDescent="0.2">
      <c r="A5" s="23" t="s">
        <v>3</v>
      </c>
      <c r="B5" s="20">
        <v>1096721.8200000003</v>
      </c>
      <c r="C5" s="26">
        <v>795801.11</v>
      </c>
      <c r="D5" s="20">
        <v>300920.71000000031</v>
      </c>
      <c r="E5" s="18"/>
    </row>
    <row r="6" spans="1:5" x14ac:dyDescent="0.2">
      <c r="A6" s="22" t="s">
        <v>4</v>
      </c>
      <c r="B6" s="20">
        <v>1282212.1600000001</v>
      </c>
      <c r="C6" s="26">
        <v>628440.14</v>
      </c>
      <c r="D6" s="20">
        <v>653772.02000000014</v>
      </c>
      <c r="E6" s="18"/>
    </row>
    <row r="7" spans="1:5" x14ac:dyDescent="0.2">
      <c r="A7" s="22" t="s">
        <v>5</v>
      </c>
      <c r="B7" s="20">
        <v>2084702.9600000009</v>
      </c>
      <c r="C7" s="26">
        <v>1557824.02</v>
      </c>
      <c r="D7" s="20">
        <v>526878.94000000088</v>
      </c>
      <c r="E7" s="18"/>
    </row>
    <row r="8" spans="1:5" x14ac:dyDescent="0.2">
      <c r="A8" s="22" t="s">
        <v>6</v>
      </c>
      <c r="B8" s="20">
        <v>839758.4299999997</v>
      </c>
      <c r="C8" s="26">
        <v>648998.18999999994</v>
      </c>
      <c r="D8" s="20">
        <v>190760.23999999976</v>
      </c>
      <c r="E8" s="18"/>
    </row>
    <row r="9" spans="1:5" x14ac:dyDescent="0.2">
      <c r="A9" s="22" t="s">
        <v>7</v>
      </c>
      <c r="B9" s="20">
        <v>1388233.2599999998</v>
      </c>
      <c r="C9" s="26">
        <v>1184330.55</v>
      </c>
      <c r="D9" s="20">
        <v>203902.70999999973</v>
      </c>
      <c r="E9" s="18"/>
    </row>
    <row r="10" spans="1:5" x14ac:dyDescent="0.2">
      <c r="A10" s="22" t="s">
        <v>8</v>
      </c>
      <c r="B10" s="20">
        <v>2149533.7699999996</v>
      </c>
      <c r="C10" s="26">
        <v>1846353.32</v>
      </c>
      <c r="D10" s="20">
        <v>303180.44999999949</v>
      </c>
      <c r="E10" s="18"/>
    </row>
    <row r="11" spans="1:5" x14ac:dyDescent="0.2">
      <c r="A11" s="22" t="s">
        <v>9</v>
      </c>
      <c r="B11" s="20">
        <v>1260202.2700000005</v>
      </c>
      <c r="C11" s="26">
        <v>738854.72</v>
      </c>
      <c r="D11" s="20">
        <v>521347.55000000051</v>
      </c>
      <c r="E11" s="18"/>
    </row>
    <row r="12" spans="1:5" x14ac:dyDescent="0.2">
      <c r="A12" s="22" t="s">
        <v>10</v>
      </c>
      <c r="B12" s="20">
        <v>2221742.91</v>
      </c>
      <c r="C12" s="26">
        <v>1292919.29</v>
      </c>
      <c r="D12" s="20">
        <v>928823.62000000011</v>
      </c>
      <c r="E12" s="18"/>
    </row>
    <row r="13" spans="1:5" x14ac:dyDescent="0.2">
      <c r="A13" s="22" t="s">
        <v>11</v>
      </c>
      <c r="B13" s="20">
        <v>1958001.1300000008</v>
      </c>
      <c r="C13" s="26">
        <v>1657220.54</v>
      </c>
      <c r="D13" s="20">
        <v>300780.59000000078</v>
      </c>
      <c r="E13" s="18"/>
    </row>
    <row r="14" spans="1:5" x14ac:dyDescent="0.2">
      <c r="A14" s="22" t="s">
        <v>12</v>
      </c>
      <c r="B14" s="20">
        <v>2919322.1500000004</v>
      </c>
      <c r="C14" s="26">
        <v>2012141.9500000002</v>
      </c>
      <c r="D14" s="20">
        <v>907180.20000000019</v>
      </c>
      <c r="E14" s="18"/>
    </row>
    <row r="15" spans="1:5" x14ac:dyDescent="0.2">
      <c r="A15" s="22" t="s">
        <v>13</v>
      </c>
      <c r="B15" s="20">
        <v>1517525.3400000008</v>
      </c>
      <c r="C15" s="26">
        <v>1193824.02</v>
      </c>
      <c r="D15" s="20">
        <v>323701.32000000076</v>
      </c>
      <c r="E15" s="18"/>
    </row>
    <row r="16" spans="1:5" x14ac:dyDescent="0.2">
      <c r="A16" s="22" t="s">
        <v>14</v>
      </c>
      <c r="B16" s="20">
        <v>1439133.3200000003</v>
      </c>
      <c r="C16" s="26">
        <v>645061.99</v>
      </c>
      <c r="D16" s="20">
        <v>794071.33000000031</v>
      </c>
      <c r="E16" s="18"/>
    </row>
    <row r="17" spans="1:5" x14ac:dyDescent="0.2">
      <c r="A17" s="22" t="s">
        <v>15</v>
      </c>
      <c r="B17" s="20">
        <v>1056380.3599999999</v>
      </c>
      <c r="C17" s="26">
        <v>713307.16999999993</v>
      </c>
      <c r="D17" s="20">
        <v>343073.18999999994</v>
      </c>
      <c r="E17" s="18"/>
    </row>
    <row r="18" spans="1:5" x14ac:dyDescent="0.2">
      <c r="A18" s="22" t="s">
        <v>16</v>
      </c>
      <c r="B18" s="20">
        <v>2262552.6599999992</v>
      </c>
      <c r="C18" s="26">
        <v>2039828.53</v>
      </c>
      <c r="D18" s="20">
        <v>222724.12999999919</v>
      </c>
      <c r="E18" s="18"/>
    </row>
    <row r="19" spans="1:5" x14ac:dyDescent="0.2">
      <c r="A19" s="22" t="s">
        <v>17</v>
      </c>
      <c r="B19" s="20">
        <v>1327623.9900000002</v>
      </c>
      <c r="C19" s="26">
        <v>778706.65</v>
      </c>
      <c r="D19" s="20">
        <v>548917.3400000002</v>
      </c>
      <c r="E19" s="18"/>
    </row>
    <row r="20" spans="1:5" x14ac:dyDescent="0.2">
      <c r="A20" s="22" t="s">
        <v>18</v>
      </c>
      <c r="B20" s="20">
        <v>1848692.9299999997</v>
      </c>
      <c r="C20" s="26">
        <v>1482883.04</v>
      </c>
      <c r="D20" s="20">
        <v>365809.88999999966</v>
      </c>
      <c r="E20" s="18"/>
    </row>
    <row r="21" spans="1:5" x14ac:dyDescent="0.2">
      <c r="A21" s="22" t="s">
        <v>19</v>
      </c>
      <c r="B21" s="20">
        <v>1559690.7400000002</v>
      </c>
      <c r="C21" s="26">
        <v>1065911.73</v>
      </c>
      <c r="D21" s="20">
        <v>493779.01000000024</v>
      </c>
      <c r="E21" s="18"/>
    </row>
    <row r="22" spans="1:5" x14ac:dyDescent="0.2">
      <c r="A22" s="22" t="s">
        <v>20</v>
      </c>
      <c r="B22" s="20">
        <v>2508245.6100000003</v>
      </c>
      <c r="C22" s="26">
        <v>1473063.89</v>
      </c>
      <c r="D22" s="20">
        <v>1035181.7200000004</v>
      </c>
      <c r="E22" s="18"/>
    </row>
    <row r="23" spans="1:5" x14ac:dyDescent="0.2">
      <c r="A23" s="22" t="s">
        <v>21</v>
      </c>
      <c r="B23" s="20">
        <v>1111183.1700000004</v>
      </c>
      <c r="C23" s="26">
        <v>661852.46</v>
      </c>
      <c r="D23" s="20">
        <v>449330.71000000043</v>
      </c>
      <c r="E23" s="18"/>
    </row>
    <row r="24" spans="1:5" x14ac:dyDescent="0.2">
      <c r="A24" s="22" t="s">
        <v>22</v>
      </c>
      <c r="B24" s="20">
        <v>1425335.7700000005</v>
      </c>
      <c r="C24" s="26">
        <v>1142191.8199999998</v>
      </c>
      <c r="D24" s="20">
        <v>283143.95000000065</v>
      </c>
      <c r="E24" s="18"/>
    </row>
    <row r="25" spans="1:5" x14ac:dyDescent="0.2">
      <c r="A25" s="22" t="s">
        <v>23</v>
      </c>
      <c r="B25" s="20">
        <v>2235406.5899999989</v>
      </c>
      <c r="C25" s="26">
        <v>1889538.1</v>
      </c>
      <c r="D25" s="20">
        <v>345868.48999999883</v>
      </c>
      <c r="E25" s="18"/>
    </row>
    <row r="26" spans="1:5" ht="28.5" x14ac:dyDescent="0.2">
      <c r="A26" s="22" t="s">
        <v>49</v>
      </c>
      <c r="B26" s="20">
        <v>656654.56999999983</v>
      </c>
      <c r="C26" s="26">
        <v>656654.56999999983</v>
      </c>
      <c r="D26" s="20"/>
      <c r="E26" s="18"/>
    </row>
    <row r="27" spans="1:5" ht="28.5" x14ac:dyDescent="0.2">
      <c r="A27" s="22" t="s">
        <v>50</v>
      </c>
      <c r="B27" s="20">
        <v>2815393.0999999978</v>
      </c>
      <c r="C27" s="26">
        <v>2814333.0999999978</v>
      </c>
      <c r="D27" s="20">
        <v>1060</v>
      </c>
      <c r="E27" s="18"/>
    </row>
    <row r="28" spans="1:5" ht="28.5" x14ac:dyDescent="0.2">
      <c r="A28" s="22" t="s">
        <v>51</v>
      </c>
      <c r="B28" s="20">
        <v>3917747.370000001</v>
      </c>
      <c r="C28" s="26">
        <v>3900817.370000001</v>
      </c>
      <c r="D28" s="20">
        <v>16930</v>
      </c>
      <c r="E28" s="18"/>
    </row>
    <row r="29" spans="1:5" ht="28.5" x14ac:dyDescent="0.2">
      <c r="A29" s="23" t="s">
        <v>52</v>
      </c>
      <c r="B29" s="20">
        <v>2131408.6499999985</v>
      </c>
      <c r="C29" s="26">
        <v>2131408.6499999985</v>
      </c>
      <c r="D29" s="20"/>
      <c r="E29" s="18"/>
    </row>
    <row r="30" spans="1:5" ht="28.5" x14ac:dyDescent="0.2">
      <c r="A30" s="22" t="s">
        <v>53</v>
      </c>
      <c r="B30" s="20">
        <v>2286639.83</v>
      </c>
      <c r="C30" s="26">
        <v>2286339.83</v>
      </c>
      <c r="D30" s="20">
        <v>300</v>
      </c>
      <c r="E30" s="18"/>
    </row>
    <row r="31" spans="1:5" ht="28.5" x14ac:dyDescent="0.2">
      <c r="A31" s="22" t="s">
        <v>54</v>
      </c>
      <c r="B31" s="20">
        <v>3282757.129999999</v>
      </c>
      <c r="C31" s="26">
        <v>3280386.129999999</v>
      </c>
      <c r="D31" s="20">
        <v>2371</v>
      </c>
      <c r="E31" s="18"/>
    </row>
    <row r="32" spans="1:5" ht="28.5" x14ac:dyDescent="0.2">
      <c r="A32" s="22" t="s">
        <v>55</v>
      </c>
      <c r="B32" s="20">
        <v>2225118.879999999</v>
      </c>
      <c r="C32" s="26">
        <v>2222408.879999999</v>
      </c>
      <c r="D32" s="20">
        <v>2710</v>
      </c>
      <c r="E32" s="18"/>
    </row>
    <row r="33" spans="1:5" ht="28.5" x14ac:dyDescent="0.2">
      <c r="A33" s="22" t="s">
        <v>56</v>
      </c>
      <c r="B33" s="20">
        <v>2906085.3299999982</v>
      </c>
      <c r="C33" s="26">
        <v>2904845.3299999982</v>
      </c>
      <c r="D33" s="20">
        <v>1240</v>
      </c>
      <c r="E33" s="18"/>
    </row>
    <row r="34" spans="1:5" ht="28.5" x14ac:dyDescent="0.2">
      <c r="A34" s="22" t="s">
        <v>57</v>
      </c>
      <c r="B34" s="20">
        <v>4440228.5599999987</v>
      </c>
      <c r="C34" s="26">
        <v>4439788.5599999987</v>
      </c>
      <c r="D34" s="20">
        <v>440</v>
      </c>
      <c r="E34" s="18"/>
    </row>
    <row r="35" spans="1:5" ht="28.5" x14ac:dyDescent="0.2">
      <c r="A35" s="22" t="s">
        <v>58</v>
      </c>
      <c r="B35" s="20">
        <v>1268656.2999999998</v>
      </c>
      <c r="C35" s="26">
        <v>1268656.2999999998</v>
      </c>
      <c r="D35" s="20"/>
      <c r="E35" s="18"/>
    </row>
    <row r="36" spans="1:5" ht="28.5" x14ac:dyDescent="0.2">
      <c r="A36" s="22" t="s">
        <v>59</v>
      </c>
      <c r="B36" s="20">
        <v>2693625.4299999978</v>
      </c>
      <c r="C36" s="26">
        <v>2689150.4299999978</v>
      </c>
      <c r="D36" s="20">
        <v>4475</v>
      </c>
      <c r="E36" s="18"/>
    </row>
    <row r="37" spans="1:5" ht="28.5" x14ac:dyDescent="0.2">
      <c r="A37" s="22" t="s">
        <v>60</v>
      </c>
      <c r="B37" s="20">
        <v>6257481.8099999949</v>
      </c>
      <c r="C37" s="26">
        <v>6254481.8099999949</v>
      </c>
      <c r="D37" s="20">
        <v>3000</v>
      </c>
      <c r="E37" s="18"/>
    </row>
    <row r="38" spans="1:5" ht="28.5" x14ac:dyDescent="0.2">
      <c r="A38" s="22" t="s">
        <v>61</v>
      </c>
      <c r="B38" s="20">
        <v>6641012.7399999946</v>
      </c>
      <c r="C38" s="26">
        <v>6639652.7399999946</v>
      </c>
      <c r="D38" s="20">
        <v>1360</v>
      </c>
      <c r="E38" s="18"/>
    </row>
    <row r="39" spans="1:5" ht="28.5" x14ac:dyDescent="0.2">
      <c r="A39" s="22" t="s">
        <v>62</v>
      </c>
      <c r="B39" s="20">
        <v>3853638.09</v>
      </c>
      <c r="C39" s="26">
        <v>3851538.09</v>
      </c>
      <c r="D39" s="20">
        <v>2100</v>
      </c>
      <c r="E39" s="18"/>
    </row>
    <row r="40" spans="1:5" ht="28.5" x14ac:dyDescent="0.2">
      <c r="A40" s="22" t="s">
        <v>63</v>
      </c>
      <c r="B40" s="20">
        <v>1547681.1400000006</v>
      </c>
      <c r="C40" s="26">
        <v>1547681.1400000006</v>
      </c>
      <c r="D40" s="20"/>
      <c r="E40" s="18"/>
    </row>
    <row r="41" spans="1:5" ht="28.5" x14ac:dyDescent="0.2">
      <c r="A41" s="22" t="s">
        <v>64</v>
      </c>
      <c r="B41" s="20">
        <v>2934718.4099999983</v>
      </c>
      <c r="C41" s="26">
        <v>2931244.4099999983</v>
      </c>
      <c r="D41" s="20">
        <v>3474</v>
      </c>
      <c r="E41" s="18"/>
    </row>
    <row r="42" spans="1:5" ht="28.5" x14ac:dyDescent="0.2">
      <c r="A42" s="22" t="s">
        <v>65</v>
      </c>
      <c r="B42" s="20">
        <v>2300066.4799999986</v>
      </c>
      <c r="C42" s="26">
        <v>2292822.4799999986</v>
      </c>
      <c r="D42" s="20">
        <v>7244</v>
      </c>
      <c r="E42" s="18"/>
    </row>
    <row r="43" spans="1:5" ht="28.5" x14ac:dyDescent="0.2">
      <c r="A43" s="22" t="s">
        <v>66</v>
      </c>
      <c r="B43" s="20">
        <v>1487130.6900000004</v>
      </c>
      <c r="C43" s="26">
        <v>1486930.6900000004</v>
      </c>
      <c r="D43" s="20">
        <v>200</v>
      </c>
      <c r="E43" s="18"/>
    </row>
    <row r="44" spans="1:5" ht="28.5" x14ac:dyDescent="0.2">
      <c r="A44" s="22" t="s">
        <v>67</v>
      </c>
      <c r="B44" s="20">
        <v>4134313.5700000003</v>
      </c>
      <c r="C44" s="26">
        <v>4124263.5700000003</v>
      </c>
      <c r="D44" s="20">
        <v>10050</v>
      </c>
      <c r="E44" s="18"/>
    </row>
    <row r="45" spans="1:5" ht="28.5" x14ac:dyDescent="0.2">
      <c r="A45" s="22" t="s">
        <v>68</v>
      </c>
      <c r="B45" s="20">
        <v>1976368.2699999996</v>
      </c>
      <c r="C45" s="26">
        <v>1976368.2699999996</v>
      </c>
      <c r="D45" s="20"/>
      <c r="E45" s="18"/>
    </row>
    <row r="46" spans="1:5" ht="28.5" x14ac:dyDescent="0.2">
      <c r="A46" s="22" t="s">
        <v>69</v>
      </c>
      <c r="B46" s="20">
        <v>4175348.129999999</v>
      </c>
      <c r="C46" s="26">
        <v>4174708.129999999</v>
      </c>
      <c r="D46" s="20">
        <v>640</v>
      </c>
      <c r="E46" s="18"/>
    </row>
    <row r="47" spans="1:5" ht="28.5" x14ac:dyDescent="0.2">
      <c r="A47" s="22" t="s">
        <v>70</v>
      </c>
      <c r="B47" s="20">
        <v>2915772.4700000007</v>
      </c>
      <c r="C47" s="26">
        <v>2913572.4700000007</v>
      </c>
      <c r="D47" s="20">
        <v>2200</v>
      </c>
      <c r="E47" s="18"/>
    </row>
    <row r="48" spans="1:5" ht="28.5" x14ac:dyDescent="0.2">
      <c r="A48" s="22" t="s">
        <v>71</v>
      </c>
      <c r="B48" s="20">
        <v>1994890.1400000006</v>
      </c>
      <c r="C48" s="26">
        <v>1992520.1400000006</v>
      </c>
      <c r="D48" s="20">
        <v>2370</v>
      </c>
      <c r="E48" s="18"/>
    </row>
    <row r="49" spans="1:5" ht="28.5" x14ac:dyDescent="0.2">
      <c r="A49" s="22" t="s">
        <v>72</v>
      </c>
      <c r="B49" s="20">
        <v>4508832.32</v>
      </c>
      <c r="C49" s="26">
        <v>4505912.32</v>
      </c>
      <c r="D49" s="20">
        <v>2920</v>
      </c>
      <c r="E49" s="18"/>
    </row>
    <row r="50" spans="1:5" x14ac:dyDescent="0.2">
      <c r="A50" s="22" t="s">
        <v>24</v>
      </c>
      <c r="B50" s="20">
        <v>6191.2600000000093</v>
      </c>
      <c r="C50" s="26"/>
      <c r="D50" s="20">
        <v>6191.2600000000093</v>
      </c>
      <c r="E50" s="18"/>
    </row>
    <row r="51" spans="1:5" ht="57" x14ac:dyDescent="0.2">
      <c r="A51" s="24" t="s">
        <v>77</v>
      </c>
      <c r="B51" s="20">
        <v>183600</v>
      </c>
      <c r="C51" s="26">
        <v>149000</v>
      </c>
      <c r="D51" s="20">
        <v>34600</v>
      </c>
      <c r="E51" s="18"/>
    </row>
    <row r="52" spans="1:5" ht="57" x14ac:dyDescent="0.2">
      <c r="A52" s="24" t="s">
        <v>83</v>
      </c>
      <c r="B52" s="20">
        <v>0</v>
      </c>
      <c r="C52" s="26">
        <v>0</v>
      </c>
      <c r="D52" s="20">
        <v>0</v>
      </c>
      <c r="E52" s="18"/>
    </row>
    <row r="53" spans="1:5" ht="42.75" x14ac:dyDescent="0.2">
      <c r="A53" s="24" t="s">
        <v>78</v>
      </c>
      <c r="B53" s="20">
        <v>201000</v>
      </c>
      <c r="C53" s="26">
        <v>158000</v>
      </c>
      <c r="D53" s="20">
        <v>43000</v>
      </c>
      <c r="E53" s="18"/>
    </row>
    <row r="54" spans="1:5" x14ac:dyDescent="0.2">
      <c r="A54" s="22" t="s">
        <v>25</v>
      </c>
      <c r="B54" s="20">
        <v>5335753.84</v>
      </c>
      <c r="C54" s="26">
        <v>3166877.87</v>
      </c>
      <c r="D54" s="20">
        <v>2168875.9699999997</v>
      </c>
      <c r="E54" s="18"/>
    </row>
    <row r="55" spans="1:5" ht="42.75" x14ac:dyDescent="0.2">
      <c r="A55" s="24" t="s">
        <v>75</v>
      </c>
      <c r="B55" s="20">
        <v>7241784.3399999961</v>
      </c>
      <c r="C55" s="26">
        <v>5960799.2699999996</v>
      </c>
      <c r="D55" s="20">
        <v>1280985.0699999966</v>
      </c>
      <c r="E55" s="18"/>
    </row>
    <row r="56" spans="1:5" x14ac:dyDescent="0.2">
      <c r="A56" s="22" t="s">
        <v>26</v>
      </c>
      <c r="B56" s="20">
        <v>189197</v>
      </c>
      <c r="C56" s="26">
        <v>0</v>
      </c>
      <c r="D56" s="20">
        <v>189197</v>
      </c>
      <c r="E56" s="18"/>
    </row>
    <row r="57" spans="1:5" x14ac:dyDescent="0.2">
      <c r="A57" s="22" t="s">
        <v>27</v>
      </c>
      <c r="B57" s="20">
        <v>231269.29000000004</v>
      </c>
      <c r="C57" s="26">
        <v>0</v>
      </c>
      <c r="D57" s="20">
        <v>231269.29000000004</v>
      </c>
      <c r="E57" s="18"/>
    </row>
    <row r="58" spans="1:5" x14ac:dyDescent="0.2">
      <c r="A58" s="22" t="s">
        <v>28</v>
      </c>
      <c r="B58" s="20">
        <v>95696.409999999916</v>
      </c>
      <c r="C58" s="26">
        <v>0</v>
      </c>
      <c r="D58" s="20">
        <v>95696.409999999916</v>
      </c>
      <c r="E58" s="18"/>
    </row>
    <row r="59" spans="1:5" x14ac:dyDescent="0.2">
      <c r="A59" s="22" t="s">
        <v>29</v>
      </c>
      <c r="B59" s="20">
        <v>110848.07999999996</v>
      </c>
      <c r="C59" s="26">
        <v>0</v>
      </c>
      <c r="D59" s="20">
        <v>110848.07999999996</v>
      </c>
      <c r="E59" s="18"/>
    </row>
    <row r="60" spans="1:5" x14ac:dyDescent="0.2">
      <c r="A60" s="22" t="s">
        <v>30</v>
      </c>
      <c r="B60" s="20">
        <v>35000</v>
      </c>
      <c r="C60" s="26">
        <v>0</v>
      </c>
      <c r="D60" s="20">
        <v>35000</v>
      </c>
      <c r="E60" s="18"/>
    </row>
    <row r="61" spans="1:5" ht="28.5" x14ac:dyDescent="0.2">
      <c r="A61" s="24" t="s">
        <v>85</v>
      </c>
      <c r="B61" s="20">
        <v>229475.74</v>
      </c>
      <c r="C61" s="26">
        <v>0</v>
      </c>
      <c r="D61" s="20">
        <v>229475.74</v>
      </c>
      <c r="E61" s="18"/>
    </row>
    <row r="62" spans="1:5" ht="28.5" x14ac:dyDescent="0.2">
      <c r="A62" s="22" t="s">
        <v>31</v>
      </c>
      <c r="B62" s="20">
        <v>110000</v>
      </c>
      <c r="C62" s="26">
        <v>0</v>
      </c>
      <c r="D62" s="20">
        <v>110000</v>
      </c>
      <c r="E62" s="18"/>
    </row>
    <row r="63" spans="1:5" x14ac:dyDescent="0.2">
      <c r="A63" s="22" t="s">
        <v>32</v>
      </c>
      <c r="B63" s="20">
        <v>375820.93000000017</v>
      </c>
      <c r="C63" s="26">
        <v>375820.93</v>
      </c>
      <c r="D63" s="20">
        <v>0</v>
      </c>
      <c r="E63" s="18"/>
    </row>
    <row r="64" spans="1:5" ht="28.5" x14ac:dyDescent="0.2">
      <c r="A64" s="24" t="s">
        <v>82</v>
      </c>
      <c r="B64" s="20">
        <v>142400</v>
      </c>
      <c r="C64" s="26">
        <v>90000</v>
      </c>
      <c r="D64" s="20">
        <v>52400</v>
      </c>
      <c r="E64" s="18"/>
    </row>
    <row r="65" spans="1:5" ht="28.5" x14ac:dyDescent="0.2">
      <c r="A65" s="24" t="s">
        <v>80</v>
      </c>
      <c r="B65" s="20">
        <v>430560.68999999994</v>
      </c>
      <c r="C65" s="26">
        <v>155000</v>
      </c>
      <c r="D65" s="20">
        <v>275560.68999999994</v>
      </c>
      <c r="E65" s="18"/>
    </row>
    <row r="66" spans="1:5" ht="28.5" x14ac:dyDescent="0.2">
      <c r="A66" s="24" t="s">
        <v>84</v>
      </c>
      <c r="B66" s="20">
        <v>180142.17000000016</v>
      </c>
      <c r="C66" s="26">
        <v>180142.16999999998</v>
      </c>
      <c r="D66" s="20">
        <v>0</v>
      </c>
      <c r="E66" s="18"/>
    </row>
    <row r="67" spans="1:5" ht="28.5" x14ac:dyDescent="0.2">
      <c r="A67" s="24" t="s">
        <v>76</v>
      </c>
      <c r="B67" s="20">
        <v>240722.6100000001</v>
      </c>
      <c r="C67" s="26">
        <v>12889.59</v>
      </c>
      <c r="D67" s="20">
        <v>227833.02000000011</v>
      </c>
      <c r="E67" s="18"/>
    </row>
    <row r="68" spans="1:5" x14ac:dyDescent="0.2">
      <c r="A68" s="22" t="s">
        <v>33</v>
      </c>
      <c r="B68" s="20">
        <v>171790.79000000004</v>
      </c>
      <c r="C68" s="26">
        <v>21941.63</v>
      </c>
      <c r="D68" s="20">
        <v>149849.16000000003</v>
      </c>
      <c r="E68" s="18"/>
    </row>
    <row r="69" spans="1:5" x14ac:dyDescent="0.2">
      <c r="A69" s="22" t="s">
        <v>34</v>
      </c>
      <c r="B69" s="20">
        <v>441917.56999999983</v>
      </c>
      <c r="C69" s="26">
        <v>0</v>
      </c>
      <c r="D69" s="20">
        <v>441917.56999999983</v>
      </c>
      <c r="E69" s="18"/>
    </row>
    <row r="70" spans="1:5" x14ac:dyDescent="0.2">
      <c r="A70" s="22" t="s">
        <v>35</v>
      </c>
      <c r="B70" s="20">
        <v>206294</v>
      </c>
      <c r="C70" s="26">
        <v>0</v>
      </c>
      <c r="D70" s="20">
        <v>206294</v>
      </c>
      <c r="E70" s="18"/>
    </row>
    <row r="71" spans="1:5" x14ac:dyDescent="0.2">
      <c r="A71" s="22" t="s">
        <v>36</v>
      </c>
      <c r="B71" s="20">
        <v>788014.03000000026</v>
      </c>
      <c r="C71" s="26">
        <v>0</v>
      </c>
      <c r="D71" s="20">
        <v>788014.03000000026</v>
      </c>
      <c r="E71" s="18"/>
    </row>
    <row r="72" spans="1:5" ht="28.5" x14ac:dyDescent="0.2">
      <c r="A72" s="24" t="s">
        <v>79</v>
      </c>
      <c r="B72" s="20">
        <v>575052.00000000012</v>
      </c>
      <c r="C72" s="26">
        <v>0</v>
      </c>
      <c r="D72" s="20">
        <v>575052.00000000012</v>
      </c>
      <c r="E72" s="18"/>
    </row>
    <row r="73" spans="1:5" x14ac:dyDescent="0.2">
      <c r="A73" s="22" t="s">
        <v>37</v>
      </c>
      <c r="B73" s="20">
        <v>223266</v>
      </c>
      <c r="C73" s="26">
        <v>0</v>
      </c>
      <c r="D73" s="20">
        <v>223266</v>
      </c>
      <c r="E73" s="18"/>
    </row>
    <row r="74" spans="1:5" x14ac:dyDescent="0.2">
      <c r="A74" s="22" t="s">
        <v>38</v>
      </c>
      <c r="B74" s="20">
        <v>77591</v>
      </c>
      <c r="C74" s="26">
        <v>0</v>
      </c>
      <c r="D74" s="20">
        <v>77591</v>
      </c>
      <c r="E74" s="18"/>
    </row>
    <row r="75" spans="1:5" x14ac:dyDescent="0.2">
      <c r="A75" s="22" t="s">
        <v>39</v>
      </c>
      <c r="B75" s="20">
        <v>962500</v>
      </c>
      <c r="C75" s="26">
        <v>0</v>
      </c>
      <c r="D75" s="20">
        <v>962500</v>
      </c>
      <c r="E75" s="18"/>
    </row>
    <row r="76" spans="1:5" x14ac:dyDescent="0.2">
      <c r="A76" s="22" t="s">
        <v>40</v>
      </c>
      <c r="B76" s="20">
        <v>399076.58000000007</v>
      </c>
      <c r="C76" s="26">
        <v>0</v>
      </c>
      <c r="D76" s="20">
        <v>399076.58000000007</v>
      </c>
      <c r="E76" s="18"/>
    </row>
    <row r="77" spans="1:5" x14ac:dyDescent="0.2">
      <c r="A77" s="22" t="s">
        <v>41</v>
      </c>
      <c r="B77" s="20">
        <v>67.78000000002794</v>
      </c>
      <c r="C77" s="26">
        <v>0</v>
      </c>
      <c r="D77" s="20">
        <v>67.78000000002794</v>
      </c>
      <c r="E77" s="18"/>
    </row>
    <row r="78" spans="1:5" x14ac:dyDescent="0.2">
      <c r="A78" s="22" t="s">
        <v>42</v>
      </c>
      <c r="B78" s="20">
        <v>210000</v>
      </c>
      <c r="C78" s="26">
        <v>0</v>
      </c>
      <c r="D78" s="20">
        <v>210000</v>
      </c>
      <c r="E78" s="18"/>
    </row>
    <row r="79" spans="1:5" ht="28.5" x14ac:dyDescent="0.2">
      <c r="A79" s="24" t="s">
        <v>81</v>
      </c>
      <c r="B79" s="20">
        <v>203300</v>
      </c>
      <c r="C79" s="26">
        <v>0</v>
      </c>
      <c r="D79" s="20">
        <v>203300</v>
      </c>
      <c r="E79" s="18"/>
    </row>
    <row r="80" spans="1:5" x14ac:dyDescent="0.2">
      <c r="A80" s="22" t="s">
        <v>43</v>
      </c>
      <c r="B80" s="20">
        <v>345849.68999999994</v>
      </c>
      <c r="C80" s="26">
        <v>0</v>
      </c>
      <c r="D80" s="20">
        <v>345849.68999999994</v>
      </c>
      <c r="E80" s="18"/>
    </row>
    <row r="81" spans="1:5" x14ac:dyDescent="0.2">
      <c r="A81" s="22" t="s">
        <v>44</v>
      </c>
      <c r="B81" s="20">
        <v>312080</v>
      </c>
      <c r="C81" s="26">
        <v>0</v>
      </c>
      <c r="D81" s="20">
        <v>312080</v>
      </c>
      <c r="E81" s="18"/>
    </row>
    <row r="82" spans="1:5" x14ac:dyDescent="0.2">
      <c r="A82" s="22" t="s">
        <v>45</v>
      </c>
      <c r="B82" s="20">
        <v>631888.85999999987</v>
      </c>
      <c r="C82" s="26">
        <v>130000</v>
      </c>
      <c r="D82" s="20">
        <v>501888.85999999987</v>
      </c>
      <c r="E82" s="18"/>
    </row>
    <row r="83" spans="1:5" x14ac:dyDescent="0.2">
      <c r="A83" s="22" t="s">
        <v>46</v>
      </c>
      <c r="B83" s="20">
        <v>50000</v>
      </c>
      <c r="C83" s="26">
        <v>0</v>
      </c>
      <c r="D83" s="20">
        <v>50000</v>
      </c>
      <c r="E83" s="18"/>
    </row>
    <row r="84" spans="1:5" x14ac:dyDescent="0.2">
      <c r="A84" s="22" t="s">
        <v>47</v>
      </c>
      <c r="B84" s="20">
        <v>422380</v>
      </c>
      <c r="C84" s="26">
        <v>0</v>
      </c>
      <c r="D84" s="20">
        <v>422380</v>
      </c>
      <c r="E84" s="18"/>
    </row>
    <row r="85" spans="1:5" x14ac:dyDescent="0.2">
      <c r="A85" s="22" t="s">
        <v>48</v>
      </c>
      <c r="B85" s="20">
        <v>2800000</v>
      </c>
      <c r="C85" s="26">
        <v>0</v>
      </c>
      <c r="D85" s="20">
        <v>2800000</v>
      </c>
      <c r="E85" s="18"/>
    </row>
    <row r="86" spans="1:5" x14ac:dyDescent="0.2">
      <c r="A86" s="25" t="s">
        <v>74</v>
      </c>
      <c r="B86" s="21">
        <v>136958022.40999997</v>
      </c>
      <c r="C86" s="28">
        <v>112431628.85999998</v>
      </c>
      <c r="D86" s="21">
        <v>24526393.550000001</v>
      </c>
      <c r="E86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workbookViewId="0">
      <selection sqref="A1:D1"/>
    </sheetView>
  </sheetViews>
  <sheetFormatPr defaultColWidth="9.140625" defaultRowHeight="14.25" x14ac:dyDescent="0.2"/>
  <cols>
    <col min="1" max="1" width="48.28515625" style="19" customWidth="1"/>
    <col min="2" max="4" width="25" style="15" customWidth="1"/>
    <col min="5" max="16384" width="9.140625" style="15"/>
  </cols>
  <sheetData>
    <row r="1" spans="1:4" ht="59.25" customHeight="1" x14ac:dyDescent="0.2">
      <c r="A1" s="30" t="s">
        <v>107</v>
      </c>
      <c r="B1" s="30"/>
      <c r="C1" s="30"/>
      <c r="D1" s="30"/>
    </row>
    <row r="2" spans="1:4" s="19" customFormat="1" ht="42.75" x14ac:dyDescent="0.2">
      <c r="A2" s="3" t="s">
        <v>88</v>
      </c>
      <c r="B2" s="3" t="s">
        <v>73</v>
      </c>
      <c r="C2" s="1" t="s">
        <v>91</v>
      </c>
      <c r="D2" s="1" t="s">
        <v>92</v>
      </c>
    </row>
    <row r="3" spans="1:4" x14ac:dyDescent="0.2">
      <c r="A3" s="8" t="s">
        <v>0</v>
      </c>
      <c r="B3" s="4">
        <f>М.01.2024!B2+М.02.2024!B2+М.03.2024!B2+М.04.2024!B2+М.05.2024!B2+М.06.2024!B2</f>
        <v>3953287.32</v>
      </c>
      <c r="C3" s="4">
        <f>М.01.2024!C2+М.02.2024!C2+М.03.2024!C2+М.04.2024!C2+М.05.2024!C2+М.06.2024!C2</f>
        <v>2572692.4399999995</v>
      </c>
      <c r="D3" s="4">
        <f>М.01.2024!D2+М.02.2024!D2+М.03.2024!D2+М.04.2024!D2+М.05.2024!D2+М.06.2024!D2</f>
        <v>1380594.88</v>
      </c>
    </row>
    <row r="4" spans="1:4" x14ac:dyDescent="0.2">
      <c r="A4" s="8" t="s">
        <v>1</v>
      </c>
      <c r="B4" s="4">
        <f>М.01.2024!B3+М.02.2024!B3+М.03.2024!B3+М.04.2024!B3+М.05.2024!B3+М.06.2024!B3</f>
        <v>17844127.5</v>
      </c>
      <c r="C4" s="4">
        <f>М.01.2024!C3+М.02.2024!C3+М.03.2024!C3+М.04.2024!C3+М.05.2024!C3+М.06.2024!C3</f>
        <v>13415978.210000001</v>
      </c>
      <c r="D4" s="4">
        <f>М.01.2024!D3+М.02.2024!D3+М.03.2024!D3+М.04.2024!D3+М.05.2024!D3+М.06.2024!D3</f>
        <v>4428149.29</v>
      </c>
    </row>
    <row r="5" spans="1:4" x14ac:dyDescent="0.2">
      <c r="A5" s="8" t="s">
        <v>2</v>
      </c>
      <c r="B5" s="4">
        <f>М.01.2024!B4+М.02.2024!B4+М.03.2024!B4+М.04.2024!B4+М.05.2024!B4+М.06.2024!B4</f>
        <v>6323607.6900000004</v>
      </c>
      <c r="C5" s="4">
        <f>М.01.2024!C4+М.02.2024!C4+М.03.2024!C4+М.04.2024!C4+М.05.2024!C4+М.06.2024!C4</f>
        <v>3774064.8199999994</v>
      </c>
      <c r="D5" s="4">
        <f>М.01.2024!D4+М.02.2024!D4+М.03.2024!D4+М.04.2024!D4+М.05.2024!D4+М.06.2024!D4</f>
        <v>2549542.870000001</v>
      </c>
    </row>
    <row r="6" spans="1:4" x14ac:dyDescent="0.2">
      <c r="A6" s="9" t="s">
        <v>3</v>
      </c>
      <c r="B6" s="4">
        <f>М.01.2024!B5+М.02.2024!B5+М.03.2024!B5+М.04.2024!B5+М.05.2024!B5+М.06.2024!B5</f>
        <v>7916996.9400000004</v>
      </c>
      <c r="C6" s="4">
        <f>М.01.2024!C5+М.02.2024!C5+М.03.2024!C5+М.04.2024!C5+М.05.2024!C5+М.06.2024!C5</f>
        <v>3871462.48</v>
      </c>
      <c r="D6" s="4">
        <f>М.01.2024!D5+М.02.2024!D5+М.03.2024!D5+М.04.2024!D5+М.05.2024!D5+М.06.2024!D5</f>
        <v>4045534.4600000004</v>
      </c>
    </row>
    <row r="7" spans="1:4" x14ac:dyDescent="0.2">
      <c r="A7" s="8" t="s">
        <v>4</v>
      </c>
      <c r="B7" s="4">
        <f>М.01.2024!B6+М.02.2024!B6+М.03.2024!B6+М.04.2024!B6+М.05.2024!B6+М.06.2024!B6</f>
        <v>5133501.24</v>
      </c>
      <c r="C7" s="4">
        <f>М.01.2024!C6+М.02.2024!C6+М.03.2024!C6+М.04.2024!C6+М.05.2024!C6+М.06.2024!C6</f>
        <v>3144539.44</v>
      </c>
      <c r="D7" s="4">
        <f>М.01.2024!D6+М.02.2024!D6+М.03.2024!D6+М.04.2024!D6+М.05.2024!D6+М.06.2024!D6</f>
        <v>1988961.8000000003</v>
      </c>
    </row>
    <row r="8" spans="1:4" x14ac:dyDescent="0.2">
      <c r="A8" s="8" t="s">
        <v>5</v>
      </c>
      <c r="B8" s="4">
        <f>М.01.2024!B7+М.02.2024!B7+М.03.2024!B7+М.04.2024!B7+М.05.2024!B7+М.06.2024!B7</f>
        <v>10600396.66</v>
      </c>
      <c r="C8" s="4">
        <f>М.01.2024!C7+М.02.2024!C7+М.03.2024!C7+М.04.2024!C7+М.05.2024!C7+М.06.2024!C7</f>
        <v>7953683.1399999987</v>
      </c>
      <c r="D8" s="4">
        <f>М.01.2024!D7+М.02.2024!D7+М.03.2024!D7+М.04.2024!D7+М.05.2024!D7+М.06.2024!D7</f>
        <v>2646713.5200000005</v>
      </c>
    </row>
    <row r="9" spans="1:4" x14ac:dyDescent="0.2">
      <c r="A9" s="8" t="s">
        <v>6</v>
      </c>
      <c r="B9" s="4">
        <f>М.01.2024!B8+М.02.2024!B8+М.03.2024!B8+М.04.2024!B8+М.05.2024!B8+М.06.2024!B8</f>
        <v>7197060.5499999998</v>
      </c>
      <c r="C9" s="4">
        <f>М.01.2024!C8+М.02.2024!C8+М.03.2024!C8+М.04.2024!C8+М.05.2024!C8+М.06.2024!C8</f>
        <v>5109256.790000001</v>
      </c>
      <c r="D9" s="4">
        <f>М.01.2024!D8+М.02.2024!D8+М.03.2024!D8+М.04.2024!D8+М.05.2024!D8+М.06.2024!D8</f>
        <v>2087803.7599999995</v>
      </c>
    </row>
    <row r="10" spans="1:4" x14ac:dyDescent="0.2">
      <c r="A10" s="8" t="s">
        <v>7</v>
      </c>
      <c r="B10" s="4">
        <f>М.01.2024!B9+М.02.2024!B9+М.03.2024!B9+М.04.2024!B9+М.05.2024!B9+М.06.2024!B9</f>
        <v>8422406.7699999996</v>
      </c>
      <c r="C10" s="4">
        <f>М.01.2024!C9+М.02.2024!C9+М.03.2024!C9+М.04.2024!C9+М.05.2024!C9+М.06.2024!C9</f>
        <v>5457105.6900000004</v>
      </c>
      <c r="D10" s="4">
        <f>М.01.2024!D9+М.02.2024!D9+М.03.2024!D9+М.04.2024!D9+М.05.2024!D9+М.06.2024!D9</f>
        <v>2965301.0799999991</v>
      </c>
    </row>
    <row r="11" spans="1:4" x14ac:dyDescent="0.2">
      <c r="A11" s="8" t="s">
        <v>8</v>
      </c>
      <c r="B11" s="4">
        <f>М.01.2024!B10+М.02.2024!B10+М.03.2024!B10+М.04.2024!B10+М.05.2024!B10+М.06.2024!B10</f>
        <v>9467846.8699999992</v>
      </c>
      <c r="C11" s="4">
        <f>М.01.2024!C10+М.02.2024!C10+М.03.2024!C10+М.04.2024!C10+М.05.2024!C10+М.06.2024!C10</f>
        <v>7885173.7599999998</v>
      </c>
      <c r="D11" s="4">
        <f>М.01.2024!D10+М.02.2024!D10+М.03.2024!D10+М.04.2024!D10+М.05.2024!D10+М.06.2024!D10</f>
        <v>1582673.1099999992</v>
      </c>
    </row>
    <row r="12" spans="1:4" x14ac:dyDescent="0.2">
      <c r="A12" s="8" t="s">
        <v>9</v>
      </c>
      <c r="B12" s="4">
        <f>М.01.2024!B11+М.02.2024!B11+М.03.2024!B11+М.04.2024!B11+М.05.2024!B11+М.06.2024!B11</f>
        <v>6728037.1500000004</v>
      </c>
      <c r="C12" s="4">
        <f>М.01.2024!C11+М.02.2024!C11+М.03.2024!C11+М.04.2024!C11+М.05.2024!C11+М.06.2024!C11</f>
        <v>4069038.8600000003</v>
      </c>
      <c r="D12" s="4">
        <f>М.01.2024!D11+М.02.2024!D11+М.03.2024!D11+М.04.2024!D11+М.05.2024!D11+М.06.2024!D11</f>
        <v>2658998.290000001</v>
      </c>
    </row>
    <row r="13" spans="1:4" x14ac:dyDescent="0.2">
      <c r="A13" s="8" t="s">
        <v>10</v>
      </c>
      <c r="B13" s="4">
        <f>М.01.2024!B12+М.02.2024!B12+М.03.2024!B12+М.04.2024!B12+М.05.2024!B12+М.06.2024!B12</f>
        <v>7722713.2800000003</v>
      </c>
      <c r="C13" s="4">
        <f>М.01.2024!C12+М.02.2024!C12+М.03.2024!C12+М.04.2024!C12+М.05.2024!C12+М.06.2024!C12</f>
        <v>5360152.6400000006</v>
      </c>
      <c r="D13" s="4">
        <f>М.01.2024!D12+М.02.2024!D12+М.03.2024!D12+М.04.2024!D12+М.05.2024!D12+М.06.2024!D12</f>
        <v>2362560.64</v>
      </c>
    </row>
    <row r="14" spans="1:4" x14ac:dyDescent="0.2">
      <c r="A14" s="8" t="s">
        <v>11</v>
      </c>
      <c r="B14" s="4">
        <f>М.01.2024!B13+М.02.2024!B13+М.03.2024!B13+М.04.2024!B13+М.05.2024!B13+М.06.2024!B13</f>
        <v>10306959.130000001</v>
      </c>
      <c r="C14" s="4">
        <f>М.01.2024!C13+М.02.2024!C13+М.03.2024!C13+М.04.2024!C13+М.05.2024!C13+М.06.2024!C13</f>
        <v>8234496.3599999994</v>
      </c>
      <c r="D14" s="4">
        <f>М.01.2024!D13+М.02.2024!D13+М.03.2024!D13+М.04.2024!D13+М.05.2024!D13+М.06.2024!D13</f>
        <v>2072462.7700000009</v>
      </c>
    </row>
    <row r="15" spans="1:4" x14ac:dyDescent="0.2">
      <c r="A15" s="8" t="s">
        <v>12</v>
      </c>
      <c r="B15" s="4">
        <f>М.01.2024!B14+М.02.2024!B14+М.03.2024!B14+М.04.2024!B14+М.05.2024!B14+М.06.2024!B14</f>
        <v>12572947.65</v>
      </c>
      <c r="C15" s="4">
        <f>М.01.2024!C14+М.02.2024!C14+М.03.2024!C14+М.04.2024!C14+М.05.2024!C14+М.06.2024!C14</f>
        <v>9365931.5300000012</v>
      </c>
      <c r="D15" s="4">
        <f>М.01.2024!D14+М.02.2024!D14+М.03.2024!D14+М.04.2024!D14+М.05.2024!D14+М.06.2024!D14</f>
        <v>3207016.1200000006</v>
      </c>
    </row>
    <row r="16" spans="1:4" x14ac:dyDescent="0.2">
      <c r="A16" s="8" t="s">
        <v>13</v>
      </c>
      <c r="B16" s="4">
        <f>М.01.2024!B15+М.02.2024!B15+М.03.2024!B15+М.04.2024!B15+М.05.2024!B15+М.06.2024!B15</f>
        <v>9405735.4000000004</v>
      </c>
      <c r="C16" s="4">
        <f>М.01.2024!C15+М.02.2024!C15+М.03.2024!C15+М.04.2024!C15+М.05.2024!C15+М.06.2024!C15</f>
        <v>6088015.9100000001</v>
      </c>
      <c r="D16" s="4">
        <f>М.01.2024!D15+М.02.2024!D15+М.03.2024!D15+М.04.2024!D15+М.05.2024!D15+М.06.2024!D15</f>
        <v>3317719.49</v>
      </c>
    </row>
    <row r="17" spans="1:4" x14ac:dyDescent="0.2">
      <c r="A17" s="8" t="s">
        <v>14</v>
      </c>
      <c r="B17" s="4">
        <f>М.01.2024!B16+М.02.2024!B16+М.03.2024!B16+М.04.2024!B16+М.05.2024!B16+М.06.2024!B16</f>
        <v>6395967.8300000001</v>
      </c>
      <c r="C17" s="4">
        <f>М.01.2024!C16+М.02.2024!C16+М.03.2024!C16+М.04.2024!C16+М.05.2024!C16+М.06.2024!C16</f>
        <v>3751131.05</v>
      </c>
      <c r="D17" s="4">
        <f>М.01.2024!D16+М.02.2024!D16+М.03.2024!D16+М.04.2024!D16+М.05.2024!D16+М.06.2024!D16</f>
        <v>2644836.7800000003</v>
      </c>
    </row>
    <row r="18" spans="1:4" x14ac:dyDescent="0.2">
      <c r="A18" s="8" t="s">
        <v>15</v>
      </c>
      <c r="B18" s="4">
        <f>М.01.2024!B17+М.02.2024!B17+М.03.2024!B17+М.04.2024!B17+М.05.2024!B17+М.06.2024!B17</f>
        <v>4992354.1399999997</v>
      </c>
      <c r="C18" s="4">
        <f>М.01.2024!C17+М.02.2024!C17+М.03.2024!C17+М.04.2024!C17+М.05.2024!C17+М.06.2024!C17</f>
        <v>3316119.1500000004</v>
      </c>
      <c r="D18" s="4">
        <f>М.01.2024!D17+М.02.2024!D17+М.03.2024!D17+М.04.2024!D17+М.05.2024!D17+М.06.2024!D17</f>
        <v>1676234.9899999998</v>
      </c>
    </row>
    <row r="19" spans="1:4" x14ac:dyDescent="0.2">
      <c r="A19" s="8" t="s">
        <v>16</v>
      </c>
      <c r="B19" s="4">
        <f>М.01.2024!B18+М.02.2024!B18+М.03.2024!B18+М.04.2024!B18+М.05.2024!B18+М.06.2024!B18</f>
        <v>8324706.7699999996</v>
      </c>
      <c r="C19" s="4">
        <f>М.01.2024!C18+М.02.2024!C18+М.03.2024!C18+М.04.2024!C18+М.05.2024!C18+М.06.2024!C18</f>
        <v>6227765.3099999996</v>
      </c>
      <c r="D19" s="4">
        <f>М.01.2024!D18+М.02.2024!D18+М.03.2024!D18+М.04.2024!D18+М.05.2024!D18+М.06.2024!D18</f>
        <v>2096941.4599999993</v>
      </c>
    </row>
    <row r="20" spans="1:4" x14ac:dyDescent="0.2">
      <c r="A20" s="8" t="s">
        <v>17</v>
      </c>
      <c r="B20" s="4">
        <f>М.01.2024!B19+М.02.2024!B19+М.03.2024!B19+М.04.2024!B19+М.05.2024!B19+М.06.2024!B19</f>
        <v>6138189</v>
      </c>
      <c r="C20" s="4">
        <f>М.01.2024!C19+М.02.2024!C19+М.03.2024!C19+М.04.2024!C19+М.05.2024!C19+М.06.2024!C19</f>
        <v>4092346.1399999997</v>
      </c>
      <c r="D20" s="4">
        <f>М.01.2024!D19+М.02.2024!D19+М.03.2024!D19+М.04.2024!D19+М.05.2024!D19+М.06.2024!D19</f>
        <v>2045842.8599999999</v>
      </c>
    </row>
    <row r="21" spans="1:4" x14ac:dyDescent="0.2">
      <c r="A21" s="8" t="s">
        <v>18</v>
      </c>
      <c r="B21" s="4">
        <f>М.01.2024!B20+М.02.2024!B20+М.03.2024!B20+М.04.2024!B20+М.05.2024!B20+М.06.2024!B20</f>
        <v>10219108.029999999</v>
      </c>
      <c r="C21" s="4">
        <f>М.01.2024!C20+М.02.2024!C20+М.03.2024!C20+М.04.2024!C20+М.05.2024!C20+М.06.2024!C20</f>
        <v>7294912.0699999994</v>
      </c>
      <c r="D21" s="4">
        <f>М.01.2024!D20+М.02.2024!D20+М.03.2024!D20+М.04.2024!D20+М.05.2024!D20+М.06.2024!D20</f>
        <v>2924195.9599999995</v>
      </c>
    </row>
    <row r="22" spans="1:4" x14ac:dyDescent="0.2">
      <c r="A22" s="8" t="s">
        <v>19</v>
      </c>
      <c r="B22" s="4">
        <f>М.01.2024!B21+М.02.2024!B21+М.03.2024!B21+М.04.2024!B21+М.05.2024!B21+М.06.2024!B21</f>
        <v>7805290.1600000001</v>
      </c>
      <c r="C22" s="4">
        <f>М.01.2024!C21+М.02.2024!C21+М.03.2024!C21+М.04.2024!C21+М.05.2024!C21+М.06.2024!C21</f>
        <v>4358087.6899999995</v>
      </c>
      <c r="D22" s="4">
        <f>М.01.2024!D21+М.02.2024!D21+М.03.2024!D21+М.04.2024!D21+М.05.2024!D21+М.06.2024!D21</f>
        <v>3447202.47</v>
      </c>
    </row>
    <row r="23" spans="1:4" x14ac:dyDescent="0.2">
      <c r="A23" s="8" t="s">
        <v>20</v>
      </c>
      <c r="B23" s="4">
        <f>М.01.2024!B22+М.02.2024!B22+М.03.2024!B22+М.04.2024!B22+М.05.2024!B22+М.06.2024!B22</f>
        <v>8742668.9100000001</v>
      </c>
      <c r="C23" s="4">
        <f>М.01.2024!C22+М.02.2024!C22+М.03.2024!C22+М.04.2024!C22+М.05.2024!C22+М.06.2024!C22</f>
        <v>6383723.5099999998</v>
      </c>
      <c r="D23" s="4">
        <f>М.01.2024!D22+М.02.2024!D22+М.03.2024!D22+М.04.2024!D22+М.05.2024!D22+М.06.2024!D22</f>
        <v>2358945.4000000004</v>
      </c>
    </row>
    <row r="24" spans="1:4" x14ac:dyDescent="0.2">
      <c r="A24" s="8" t="s">
        <v>21</v>
      </c>
      <c r="B24" s="4">
        <f>М.01.2024!B23+М.02.2024!B23+М.03.2024!B23+М.04.2024!B23+М.05.2024!B23+М.06.2024!B23</f>
        <v>5033598.28</v>
      </c>
      <c r="C24" s="4">
        <f>М.01.2024!C23+М.02.2024!C23+М.03.2024!C23+М.04.2024!C23+М.05.2024!C23+М.06.2024!C23</f>
        <v>3570853.24</v>
      </c>
      <c r="D24" s="4">
        <f>М.01.2024!D23+М.02.2024!D23+М.03.2024!D23+М.04.2024!D23+М.05.2024!D23+М.06.2024!D23</f>
        <v>1462745.0400000003</v>
      </c>
    </row>
    <row r="25" spans="1:4" x14ac:dyDescent="0.2">
      <c r="A25" s="8" t="s">
        <v>22</v>
      </c>
      <c r="B25" s="4">
        <f>М.01.2024!B24+М.02.2024!B24+М.03.2024!B24+М.04.2024!B24+М.05.2024!B24+М.06.2024!B24</f>
        <v>7036779.8300000001</v>
      </c>
      <c r="C25" s="4">
        <f>М.01.2024!C24+М.02.2024!C24+М.03.2024!C24+М.04.2024!C24+М.05.2024!C24+М.06.2024!C24</f>
        <v>4747371.49</v>
      </c>
      <c r="D25" s="4">
        <f>М.01.2024!D24+М.02.2024!D24+М.03.2024!D24+М.04.2024!D24+М.05.2024!D24+М.06.2024!D24</f>
        <v>2289408.3400000003</v>
      </c>
    </row>
    <row r="26" spans="1:4" x14ac:dyDescent="0.2">
      <c r="A26" s="8" t="s">
        <v>23</v>
      </c>
      <c r="B26" s="4">
        <f>М.01.2024!B25+М.02.2024!B25+М.03.2024!B25+М.04.2024!B25+М.05.2024!B25+М.06.2024!B25</f>
        <v>9803700.2799999993</v>
      </c>
      <c r="C26" s="4">
        <f>М.01.2024!C25+М.02.2024!C25+М.03.2024!C25+М.04.2024!C25+М.05.2024!C25+М.06.2024!C25</f>
        <v>7768977.0099999998</v>
      </c>
      <c r="D26" s="4">
        <f>М.01.2024!D25+М.02.2024!D25+М.03.2024!D25+М.04.2024!D25+М.05.2024!D25+М.06.2024!D25</f>
        <v>2034723.2699999991</v>
      </c>
    </row>
    <row r="27" spans="1:4" x14ac:dyDescent="0.2">
      <c r="A27" s="8" t="s">
        <v>49</v>
      </c>
      <c r="B27" s="4">
        <f>М.01.2024!B26+М.02.2024!B26+М.03.2024!B26+М.04.2024!B26+М.05.2024!B26+М.06.2024!B26</f>
        <v>4278752.1399999997</v>
      </c>
      <c r="C27" s="4">
        <f>М.01.2024!C26+М.02.2024!C26+М.03.2024!C26+М.04.2024!C26+М.05.2024!C26+М.06.2024!C26</f>
        <v>4278752.1399999997</v>
      </c>
      <c r="D27" s="4">
        <f>М.01.2024!D26+М.02.2024!D26+М.03.2024!D26+М.04.2024!D26+М.05.2024!D26+М.06.2024!D26</f>
        <v>0</v>
      </c>
    </row>
    <row r="28" spans="1:4" x14ac:dyDescent="0.2">
      <c r="A28" s="8" t="s">
        <v>50</v>
      </c>
      <c r="B28" s="4">
        <f>М.01.2024!B27+М.02.2024!B27+М.03.2024!B27+М.04.2024!B27+М.05.2024!B27+М.06.2024!B27</f>
        <v>18549232.829999998</v>
      </c>
      <c r="C28" s="4">
        <f>М.01.2024!C27+М.02.2024!C27+М.03.2024!C27+М.04.2024!C27+М.05.2024!C27+М.06.2024!C27</f>
        <v>18527743.829999998</v>
      </c>
      <c r="D28" s="4">
        <f>М.01.2024!D27+М.02.2024!D27+М.03.2024!D27+М.04.2024!D27+М.05.2024!D27+М.06.2024!D27</f>
        <v>21489</v>
      </c>
    </row>
    <row r="29" spans="1:4" x14ac:dyDescent="0.2">
      <c r="A29" s="8" t="s">
        <v>51</v>
      </c>
      <c r="B29" s="4">
        <f>М.01.2024!B28+М.02.2024!B28+М.03.2024!B28+М.04.2024!B28+М.05.2024!B28+М.06.2024!B28</f>
        <v>25174994.699999999</v>
      </c>
      <c r="C29" s="4">
        <f>М.01.2024!C28+М.02.2024!C28+М.03.2024!C28+М.04.2024!C28+М.05.2024!C28+М.06.2024!C28</f>
        <v>25099101.699999999</v>
      </c>
      <c r="D29" s="4">
        <f>М.01.2024!D28+М.02.2024!D28+М.03.2024!D28+М.04.2024!D28+М.05.2024!D28+М.06.2024!D28</f>
        <v>75893</v>
      </c>
    </row>
    <row r="30" spans="1:4" x14ac:dyDescent="0.2">
      <c r="A30" s="9" t="s">
        <v>52</v>
      </c>
      <c r="B30" s="4">
        <f>М.01.2024!B29+М.02.2024!B29+М.03.2024!B29+М.04.2024!B29+М.05.2024!B29+М.06.2024!B29</f>
        <v>13826028.609999999</v>
      </c>
      <c r="C30" s="4">
        <f>М.01.2024!C29+М.02.2024!C29+М.03.2024!C29+М.04.2024!C29+М.05.2024!C29+М.06.2024!C29</f>
        <v>13825318.609999999</v>
      </c>
      <c r="D30" s="4">
        <f>М.01.2024!D29+М.02.2024!D29+М.03.2024!D29+М.04.2024!D29+М.05.2024!D29+М.06.2024!D29</f>
        <v>710</v>
      </c>
    </row>
    <row r="31" spans="1:4" x14ac:dyDescent="0.2">
      <c r="A31" s="8" t="s">
        <v>53</v>
      </c>
      <c r="B31" s="4">
        <f>М.01.2024!B30+М.02.2024!B30+М.03.2024!B30+М.04.2024!B30+М.05.2024!B30+М.06.2024!B30</f>
        <v>14191560.449999999</v>
      </c>
      <c r="C31" s="4">
        <f>М.01.2024!C30+М.02.2024!C30+М.03.2024!C30+М.04.2024!C30+М.05.2024!C30+М.06.2024!C30</f>
        <v>14191260.449999999</v>
      </c>
      <c r="D31" s="4">
        <f>М.01.2024!D30+М.02.2024!D30+М.03.2024!D30+М.04.2024!D30+М.05.2024!D30+М.06.2024!D30</f>
        <v>300</v>
      </c>
    </row>
    <row r="32" spans="1:4" x14ac:dyDescent="0.2">
      <c r="A32" s="8" t="s">
        <v>54</v>
      </c>
      <c r="B32" s="4">
        <f>М.01.2024!B31+М.02.2024!B31+М.03.2024!B31+М.04.2024!B31+М.05.2024!B31+М.06.2024!B31</f>
        <v>21367968.149999999</v>
      </c>
      <c r="C32" s="4">
        <f>М.01.2024!C31+М.02.2024!C31+М.03.2024!C31+М.04.2024!C31+М.05.2024!C31+М.06.2024!C31</f>
        <v>21363609.149999999</v>
      </c>
      <c r="D32" s="4">
        <f>М.01.2024!D31+М.02.2024!D31+М.03.2024!D31+М.04.2024!D31+М.05.2024!D31+М.06.2024!D31</f>
        <v>4359</v>
      </c>
    </row>
    <row r="33" spans="1:4" x14ac:dyDescent="0.2">
      <c r="A33" s="8" t="s">
        <v>55</v>
      </c>
      <c r="B33" s="4">
        <f>М.01.2024!B32+М.02.2024!B32+М.03.2024!B32+М.04.2024!B32+М.05.2024!B32+М.06.2024!B32</f>
        <v>14553546.619999999</v>
      </c>
      <c r="C33" s="4">
        <f>М.01.2024!C32+М.02.2024!C32+М.03.2024!C32+М.04.2024!C32+М.05.2024!C32+М.06.2024!C32</f>
        <v>14550836.619999999</v>
      </c>
      <c r="D33" s="4">
        <f>М.01.2024!D32+М.02.2024!D32+М.03.2024!D32+М.04.2024!D32+М.05.2024!D32+М.06.2024!D32</f>
        <v>2710</v>
      </c>
    </row>
    <row r="34" spans="1:4" ht="28.5" x14ac:dyDescent="0.2">
      <c r="A34" s="8" t="s">
        <v>56</v>
      </c>
      <c r="B34" s="4">
        <f>М.01.2024!B33+М.02.2024!B33+М.03.2024!B33+М.04.2024!B33+М.05.2024!B33+М.06.2024!B33</f>
        <v>18178336.899999999</v>
      </c>
      <c r="C34" s="4">
        <f>М.01.2024!C33+М.02.2024!C33+М.03.2024!C33+М.04.2024!C33+М.05.2024!C33+М.06.2024!C33</f>
        <v>18177096.899999999</v>
      </c>
      <c r="D34" s="4">
        <f>М.01.2024!D33+М.02.2024!D33+М.03.2024!D33+М.04.2024!D33+М.05.2024!D33+М.06.2024!D33</f>
        <v>1240</v>
      </c>
    </row>
    <row r="35" spans="1:4" x14ac:dyDescent="0.2">
      <c r="A35" s="8" t="s">
        <v>57</v>
      </c>
      <c r="B35" s="4">
        <f>М.01.2024!B34+М.02.2024!B34+М.03.2024!B34+М.04.2024!B34+М.05.2024!B34+М.06.2024!B34</f>
        <v>29098439.289999999</v>
      </c>
      <c r="C35" s="4">
        <f>М.01.2024!C34+М.02.2024!C34+М.03.2024!C34+М.04.2024!C34+М.05.2024!C34+М.06.2024!C34</f>
        <v>29012226.289999999</v>
      </c>
      <c r="D35" s="4">
        <f>М.01.2024!D34+М.02.2024!D34+М.03.2024!D34+М.04.2024!D34+М.05.2024!D34+М.06.2024!D34</f>
        <v>86213</v>
      </c>
    </row>
    <row r="36" spans="1:4" x14ac:dyDescent="0.2">
      <c r="A36" s="8" t="s">
        <v>58</v>
      </c>
      <c r="B36" s="4">
        <f>М.01.2024!B35+М.02.2024!B35+М.03.2024!B35+М.04.2024!B35+М.05.2024!B35+М.06.2024!B35</f>
        <v>8249762.1699999999</v>
      </c>
      <c r="C36" s="4">
        <f>М.01.2024!C35+М.02.2024!C35+М.03.2024!C35+М.04.2024!C35+М.05.2024!C35+М.06.2024!C35</f>
        <v>8228604.1699999999</v>
      </c>
      <c r="D36" s="4">
        <f>М.01.2024!D35+М.02.2024!D35+М.03.2024!D35+М.04.2024!D35+М.05.2024!D35+М.06.2024!D35</f>
        <v>21158</v>
      </c>
    </row>
    <row r="37" spans="1:4" x14ac:dyDescent="0.2">
      <c r="A37" s="8" t="s">
        <v>59</v>
      </c>
      <c r="B37" s="4">
        <f>М.01.2024!B36+М.02.2024!B36+М.03.2024!B36+М.04.2024!B36+М.05.2024!B36+М.06.2024!B36</f>
        <v>17747356.899999999</v>
      </c>
      <c r="C37" s="4">
        <f>М.01.2024!C36+М.02.2024!C36+М.03.2024!C36+М.04.2024!C36+М.05.2024!C36+М.06.2024!C36</f>
        <v>17742881.899999999</v>
      </c>
      <c r="D37" s="4">
        <f>М.01.2024!D36+М.02.2024!D36+М.03.2024!D36+М.04.2024!D36+М.05.2024!D36+М.06.2024!D36</f>
        <v>4475</v>
      </c>
    </row>
    <row r="38" spans="1:4" x14ac:dyDescent="0.2">
      <c r="A38" s="8" t="s">
        <v>60</v>
      </c>
      <c r="B38" s="4">
        <f>М.01.2024!B37+М.02.2024!B37+М.03.2024!B37+М.04.2024!B37+М.05.2024!B37+М.06.2024!B37</f>
        <v>40029178.439999998</v>
      </c>
      <c r="C38" s="4">
        <f>М.01.2024!C37+М.02.2024!C37+М.03.2024!C37+М.04.2024!C37+М.05.2024!C37+М.06.2024!C37</f>
        <v>40023338.439999998</v>
      </c>
      <c r="D38" s="4">
        <f>М.01.2024!D37+М.02.2024!D37+М.03.2024!D37+М.04.2024!D37+М.05.2024!D37+М.06.2024!D37</f>
        <v>5840</v>
      </c>
    </row>
    <row r="39" spans="1:4" x14ac:dyDescent="0.2">
      <c r="A39" s="8" t="s">
        <v>61</v>
      </c>
      <c r="B39" s="4">
        <f>М.01.2024!B38+М.02.2024!B38+М.03.2024!B38+М.04.2024!B38+М.05.2024!B38+М.06.2024!B38</f>
        <v>43737480.509999998</v>
      </c>
      <c r="C39" s="4">
        <f>М.01.2024!C38+М.02.2024!C38+М.03.2024!C38+М.04.2024!C38+М.05.2024!C38+М.06.2024!C38</f>
        <v>43735694.509999998</v>
      </c>
      <c r="D39" s="4">
        <f>М.01.2024!D38+М.02.2024!D38+М.03.2024!D38+М.04.2024!D38+М.05.2024!D38+М.06.2024!D38</f>
        <v>1786</v>
      </c>
    </row>
    <row r="40" spans="1:4" x14ac:dyDescent="0.2">
      <c r="A40" s="8" t="s">
        <v>62</v>
      </c>
      <c r="B40" s="4">
        <f>М.01.2024!B39+М.02.2024!B39+М.03.2024!B39+М.04.2024!B39+М.05.2024!B39+М.06.2024!B39</f>
        <v>25444332.93</v>
      </c>
      <c r="C40" s="4">
        <f>М.01.2024!C39+М.02.2024!C39+М.03.2024!C39+М.04.2024!C39+М.05.2024!C39+М.06.2024!C39</f>
        <v>25438540.93</v>
      </c>
      <c r="D40" s="4">
        <f>М.01.2024!D39+М.02.2024!D39+М.03.2024!D39+М.04.2024!D39+М.05.2024!D39+М.06.2024!D39</f>
        <v>5792</v>
      </c>
    </row>
    <row r="41" spans="1:4" x14ac:dyDescent="0.2">
      <c r="A41" s="8" t="s">
        <v>63</v>
      </c>
      <c r="B41" s="4">
        <f>М.01.2024!B40+М.02.2024!B40+М.03.2024!B40+М.04.2024!B40+М.05.2024!B40+М.06.2024!B40</f>
        <v>10019208.32</v>
      </c>
      <c r="C41" s="4">
        <f>М.01.2024!C40+М.02.2024!C40+М.03.2024!C40+М.04.2024!C40+М.05.2024!C40+М.06.2024!C40</f>
        <v>9998760.3200000003</v>
      </c>
      <c r="D41" s="4">
        <f>М.01.2024!D40+М.02.2024!D40+М.03.2024!D40+М.04.2024!D40+М.05.2024!D40+М.06.2024!D40</f>
        <v>20448</v>
      </c>
    </row>
    <row r="42" spans="1:4" x14ac:dyDescent="0.2">
      <c r="A42" s="8" t="s">
        <v>64</v>
      </c>
      <c r="B42" s="4">
        <f>М.01.2024!B41+М.02.2024!B41+М.03.2024!B41+М.04.2024!B41+М.05.2024!B41+М.06.2024!B41</f>
        <v>19104948.239999998</v>
      </c>
      <c r="C42" s="4">
        <f>М.01.2024!C41+М.02.2024!C41+М.03.2024!C41+М.04.2024!C41+М.05.2024!C41+М.06.2024!C41</f>
        <v>19101474.239999998</v>
      </c>
      <c r="D42" s="4">
        <f>М.01.2024!D41+М.02.2024!D41+М.03.2024!D41+М.04.2024!D41+М.05.2024!D41+М.06.2024!D41</f>
        <v>3474</v>
      </c>
    </row>
    <row r="43" spans="1:4" x14ac:dyDescent="0.2">
      <c r="A43" s="8" t="s">
        <v>65</v>
      </c>
      <c r="B43" s="4">
        <f>М.01.2024!B42+М.02.2024!B42+М.03.2024!B42+М.04.2024!B42+М.05.2024!B42+М.06.2024!B42</f>
        <v>14683608.449999999</v>
      </c>
      <c r="C43" s="4">
        <f>М.01.2024!C42+М.02.2024!C42+М.03.2024!C42+М.04.2024!C42+М.05.2024!C42+М.06.2024!C42</f>
        <v>14665384.449999999</v>
      </c>
      <c r="D43" s="4">
        <f>М.01.2024!D42+М.02.2024!D42+М.03.2024!D42+М.04.2024!D42+М.05.2024!D42+М.06.2024!D42</f>
        <v>18224</v>
      </c>
    </row>
    <row r="44" spans="1:4" x14ac:dyDescent="0.2">
      <c r="A44" s="8" t="s">
        <v>66</v>
      </c>
      <c r="B44" s="4">
        <f>М.01.2024!B43+М.02.2024!B43+М.03.2024!B43+М.04.2024!B43+М.05.2024!B43+М.06.2024!B43</f>
        <v>9720474.8800000008</v>
      </c>
      <c r="C44" s="4">
        <f>М.01.2024!C43+М.02.2024!C43+М.03.2024!C43+М.04.2024!C43+М.05.2024!C43+М.06.2024!C43</f>
        <v>9705604.8800000008</v>
      </c>
      <c r="D44" s="4">
        <f>М.01.2024!D43+М.02.2024!D43+М.03.2024!D43+М.04.2024!D43+М.05.2024!D43+М.06.2024!D43</f>
        <v>14870</v>
      </c>
    </row>
    <row r="45" spans="1:4" x14ac:dyDescent="0.2">
      <c r="A45" s="8" t="s">
        <v>67</v>
      </c>
      <c r="B45" s="4">
        <f>М.01.2024!B44+М.02.2024!B44+М.03.2024!B44+М.04.2024!B44+М.05.2024!B44+М.06.2024!B44</f>
        <v>26619669.34</v>
      </c>
      <c r="C45" s="4">
        <f>М.01.2024!C44+М.02.2024!C44+М.03.2024!C44+М.04.2024!C44+М.05.2024!C44+М.06.2024!C44</f>
        <v>26603655.34</v>
      </c>
      <c r="D45" s="4">
        <f>М.01.2024!D44+М.02.2024!D44+М.03.2024!D44+М.04.2024!D44+М.05.2024!D44+М.06.2024!D44</f>
        <v>16014</v>
      </c>
    </row>
    <row r="46" spans="1:4" x14ac:dyDescent="0.2">
      <c r="A46" s="8" t="s">
        <v>68</v>
      </c>
      <c r="B46" s="4">
        <f>М.01.2024!B45+М.02.2024!B45+М.03.2024!B45+М.04.2024!B45+М.05.2024!B45+М.06.2024!B45</f>
        <v>12578169.199999999</v>
      </c>
      <c r="C46" s="4">
        <f>М.01.2024!C45+М.02.2024!C45+М.03.2024!C45+М.04.2024!C45+М.05.2024!C45+М.06.2024!C45</f>
        <v>12563543.199999999</v>
      </c>
      <c r="D46" s="4">
        <f>М.01.2024!D45+М.02.2024!D45+М.03.2024!D45+М.04.2024!D45+М.05.2024!D45+М.06.2024!D45</f>
        <v>14626</v>
      </c>
    </row>
    <row r="47" spans="1:4" x14ac:dyDescent="0.2">
      <c r="A47" s="8" t="s">
        <v>69</v>
      </c>
      <c r="B47" s="4">
        <f>М.01.2024!B46+М.02.2024!B46+М.03.2024!B46+М.04.2024!B46+М.05.2024!B46+М.06.2024!B46</f>
        <v>27452641.640000001</v>
      </c>
      <c r="C47" s="4">
        <f>М.01.2024!C46+М.02.2024!C46+М.03.2024!C46+М.04.2024!C46+М.05.2024!C46+М.06.2024!C46</f>
        <v>27452001.640000001</v>
      </c>
      <c r="D47" s="4">
        <f>М.01.2024!D46+М.02.2024!D46+М.03.2024!D46+М.04.2024!D46+М.05.2024!D46+М.06.2024!D46</f>
        <v>640</v>
      </c>
    </row>
    <row r="48" spans="1:4" x14ac:dyDescent="0.2">
      <c r="A48" s="8" t="s">
        <v>70</v>
      </c>
      <c r="B48" s="4">
        <f>М.01.2024!B47+М.02.2024!B47+М.03.2024!B47+М.04.2024!B47+М.05.2024!B47+М.06.2024!B47</f>
        <v>19179708.530000001</v>
      </c>
      <c r="C48" s="4">
        <f>М.01.2024!C47+М.02.2024!C47+М.03.2024!C47+М.04.2024!C47+М.05.2024!C47+М.06.2024!C47</f>
        <v>19177508.530000001</v>
      </c>
      <c r="D48" s="4">
        <f>М.01.2024!D47+М.02.2024!D47+М.03.2024!D47+М.04.2024!D47+М.05.2024!D47+М.06.2024!D47</f>
        <v>2200</v>
      </c>
    </row>
    <row r="49" spans="1:4" ht="28.5" x14ac:dyDescent="0.2">
      <c r="A49" s="8" t="s">
        <v>71</v>
      </c>
      <c r="B49" s="4">
        <f>М.01.2024!B48+М.02.2024!B48+М.03.2024!B48+М.04.2024!B48+М.05.2024!B48+М.06.2024!B48</f>
        <v>13190821.34</v>
      </c>
      <c r="C49" s="4">
        <f>М.01.2024!C48+М.02.2024!C48+М.03.2024!C48+М.04.2024!C48+М.05.2024!C48+М.06.2024!C48</f>
        <v>13188451.34</v>
      </c>
      <c r="D49" s="4">
        <f>М.01.2024!D48+М.02.2024!D48+М.03.2024!D48+М.04.2024!D48+М.05.2024!D48+М.06.2024!D48</f>
        <v>2370</v>
      </c>
    </row>
    <row r="50" spans="1:4" x14ac:dyDescent="0.2">
      <c r="A50" s="8" t="s">
        <v>72</v>
      </c>
      <c r="B50" s="4">
        <f>М.01.2024!B49+М.02.2024!B49+М.03.2024!B49+М.04.2024!B49+М.05.2024!B49+М.06.2024!B49</f>
        <v>29707145.289999999</v>
      </c>
      <c r="C50" s="4">
        <f>М.01.2024!C49+М.02.2024!C49+М.03.2024!C49+М.04.2024!C49+М.05.2024!C49+М.06.2024!C49</f>
        <v>29682387.289999999</v>
      </c>
      <c r="D50" s="4">
        <f>М.01.2024!D49+М.02.2024!D49+М.03.2024!D49+М.04.2024!D49+М.05.2024!D49+М.06.2024!D49</f>
        <v>24758</v>
      </c>
    </row>
    <row r="51" spans="1:4" x14ac:dyDescent="0.2">
      <c r="A51" s="8" t="s">
        <v>24</v>
      </c>
      <c r="B51" s="4">
        <f>М.01.2024!B50+М.02.2024!B50+М.03.2024!B50+М.04.2024!B50+М.05.2024!B50+М.06.2024!B50</f>
        <v>72987.77</v>
      </c>
      <c r="C51" s="4">
        <f>М.01.2024!C50+М.02.2024!C50+М.03.2024!C50+М.04.2024!C50+М.05.2024!C50+М.06.2024!C50</f>
        <v>0</v>
      </c>
      <c r="D51" s="4">
        <f>М.01.2024!D50+М.02.2024!D50+М.03.2024!D50+М.04.2024!D50+М.05.2024!D50+М.06.2024!D50</f>
        <v>72987.77</v>
      </c>
    </row>
    <row r="52" spans="1:4" ht="42.75" x14ac:dyDescent="0.2">
      <c r="A52" s="7" t="s">
        <v>77</v>
      </c>
      <c r="B52" s="4">
        <f>М.01.2024!B51+М.02.2024!B51+М.03.2024!B51+М.04.2024!B51+М.05.2024!B51+М.06.2024!B51</f>
        <v>1285521</v>
      </c>
      <c r="C52" s="4">
        <f>М.01.2024!C51+М.02.2024!C51+М.03.2024!C51+М.04.2024!C51+М.05.2024!C51+М.06.2024!C51</f>
        <v>957905</v>
      </c>
      <c r="D52" s="4">
        <f>М.01.2024!D51+М.02.2024!D51+М.03.2024!D51+М.04.2024!D51+М.05.2024!D51+М.06.2024!D51</f>
        <v>327616</v>
      </c>
    </row>
    <row r="53" spans="1:4" ht="42.75" x14ac:dyDescent="0.2">
      <c r="A53" s="7" t="s">
        <v>83</v>
      </c>
      <c r="B53" s="4">
        <f>М.01.2024!B52+М.02.2024!B52+М.03.2024!B52+М.04.2024!B52+М.05.2024!B52+М.06.2024!B52</f>
        <v>453638</v>
      </c>
      <c r="C53" s="4">
        <f>М.01.2024!C52+М.02.2024!C52+М.03.2024!C52+М.04.2024!C52+М.05.2024!C52+М.06.2024!C52</f>
        <v>62354</v>
      </c>
      <c r="D53" s="4">
        <f>М.01.2024!D52+М.02.2024!D52+М.03.2024!D52+М.04.2024!D52+М.05.2024!D52+М.06.2024!D52</f>
        <v>391284</v>
      </c>
    </row>
    <row r="54" spans="1:4" ht="28.5" x14ac:dyDescent="0.2">
      <c r="A54" s="7" t="s">
        <v>78</v>
      </c>
      <c r="B54" s="4">
        <f>М.01.2024!B53+М.02.2024!B53+М.03.2024!B53+М.04.2024!B53+М.05.2024!B53+М.06.2024!B53</f>
        <v>1386980</v>
      </c>
      <c r="C54" s="4">
        <f>М.01.2024!C53+М.02.2024!C53+М.03.2024!C53+М.04.2024!C53+М.05.2024!C53+М.06.2024!C53</f>
        <v>1038884</v>
      </c>
      <c r="D54" s="4">
        <f>М.01.2024!D53+М.02.2024!D53+М.03.2024!D53+М.04.2024!D53+М.05.2024!D53+М.06.2024!D53</f>
        <v>348096</v>
      </c>
    </row>
    <row r="55" spans="1:4" x14ac:dyDescent="0.2">
      <c r="A55" s="8" t="s">
        <v>25</v>
      </c>
      <c r="B55" s="4">
        <f>М.01.2024!B54+М.02.2024!B54+М.03.2024!B54+М.04.2024!B54+М.05.2024!B54+М.06.2024!B54</f>
        <v>30030156.859999999</v>
      </c>
      <c r="C55" s="4">
        <f>М.01.2024!C54+М.02.2024!C54+М.03.2024!C54+М.04.2024!C54+М.05.2024!C54+М.06.2024!C54</f>
        <v>20734374.430000003</v>
      </c>
      <c r="D55" s="4">
        <f>М.01.2024!D54+М.02.2024!D54+М.03.2024!D54+М.04.2024!D54+М.05.2024!D54+М.06.2024!D54</f>
        <v>9295782.4299999997</v>
      </c>
    </row>
    <row r="56" spans="1:4" ht="28.5" x14ac:dyDescent="0.2">
      <c r="A56" s="10" t="s">
        <v>75</v>
      </c>
      <c r="B56" s="4">
        <f>М.01.2024!B55+М.02.2024!B55+М.03.2024!B55+М.04.2024!B55+М.05.2024!B55+М.06.2024!B55</f>
        <v>48072219.259999998</v>
      </c>
      <c r="C56" s="4">
        <f>М.01.2024!C55+М.02.2024!C55+М.03.2024!C55+М.04.2024!C55+М.05.2024!C55+М.06.2024!C55</f>
        <v>38930973.370000005</v>
      </c>
      <c r="D56" s="4">
        <f>М.01.2024!D55+М.02.2024!D55+М.03.2024!D55+М.04.2024!D55+М.05.2024!D55+М.06.2024!D55</f>
        <v>9141245.8899999969</v>
      </c>
    </row>
    <row r="57" spans="1:4" x14ac:dyDescent="0.2">
      <c r="A57" s="8" t="s">
        <v>26</v>
      </c>
      <c r="B57" s="4">
        <f>М.01.2024!B56+М.02.2024!B56+М.03.2024!B56+М.04.2024!B56+М.05.2024!B56+М.06.2024!B56</f>
        <v>1746912.4</v>
      </c>
      <c r="C57" s="4">
        <f>М.01.2024!C56+М.02.2024!C56+М.03.2024!C56+М.04.2024!C56+М.05.2024!C56+М.06.2024!C56</f>
        <v>0</v>
      </c>
      <c r="D57" s="4">
        <f>М.01.2024!D56+М.02.2024!D56+М.03.2024!D56+М.04.2024!D56+М.05.2024!D56+М.06.2024!D56</f>
        <v>1746912.4</v>
      </c>
    </row>
    <row r="58" spans="1:4" x14ac:dyDescent="0.2">
      <c r="A58" s="8" t="s">
        <v>27</v>
      </c>
      <c r="B58" s="4">
        <f>М.01.2024!B57+М.02.2024!B57+М.03.2024!B57+М.04.2024!B57+М.05.2024!B57+М.06.2024!B57</f>
        <v>1050423.83</v>
      </c>
      <c r="C58" s="4">
        <f>М.01.2024!C57+М.02.2024!C57+М.03.2024!C57+М.04.2024!C57+М.05.2024!C57+М.06.2024!C57</f>
        <v>0</v>
      </c>
      <c r="D58" s="4">
        <f>М.01.2024!D57+М.02.2024!D57+М.03.2024!D57+М.04.2024!D57+М.05.2024!D57+М.06.2024!D57</f>
        <v>1050423.83</v>
      </c>
    </row>
    <row r="59" spans="1:4" x14ac:dyDescent="0.2">
      <c r="A59" s="8" t="s">
        <v>28</v>
      </c>
      <c r="B59" s="4">
        <f>М.01.2024!B58+М.02.2024!B58+М.03.2024!B58+М.04.2024!B58+М.05.2024!B58+М.06.2024!B58</f>
        <v>641051.21</v>
      </c>
      <c r="C59" s="4">
        <f>М.01.2024!C58+М.02.2024!C58+М.03.2024!C58+М.04.2024!C58+М.05.2024!C58+М.06.2024!C58</f>
        <v>0</v>
      </c>
      <c r="D59" s="4">
        <f>М.01.2024!D58+М.02.2024!D58+М.03.2024!D58+М.04.2024!D58+М.05.2024!D58+М.06.2024!D58</f>
        <v>641051.21</v>
      </c>
    </row>
    <row r="60" spans="1:4" x14ac:dyDescent="0.2">
      <c r="A60" s="8" t="s">
        <v>29</v>
      </c>
      <c r="B60" s="4">
        <f>М.01.2024!B59+М.02.2024!B59+М.03.2024!B59+М.04.2024!B59+М.05.2024!B59+М.06.2024!B59</f>
        <v>779152.69</v>
      </c>
      <c r="C60" s="4">
        <f>М.01.2024!C59+М.02.2024!C59+М.03.2024!C59+М.04.2024!C59+М.05.2024!C59+М.06.2024!C59</f>
        <v>0</v>
      </c>
      <c r="D60" s="4">
        <f>М.01.2024!D59+М.02.2024!D59+М.03.2024!D59+М.04.2024!D59+М.05.2024!D59+М.06.2024!D59</f>
        <v>779152.69</v>
      </c>
    </row>
    <row r="61" spans="1:4" x14ac:dyDescent="0.2">
      <c r="A61" s="8" t="s">
        <v>30</v>
      </c>
      <c r="B61" s="4">
        <f>М.01.2024!B60+М.02.2024!B60+М.03.2024!B60+М.04.2024!B60+М.05.2024!B60+М.06.2024!B60</f>
        <v>258950</v>
      </c>
      <c r="C61" s="4">
        <f>М.01.2024!C60+М.02.2024!C60+М.03.2024!C60+М.04.2024!C60+М.05.2024!C60+М.06.2024!C60</f>
        <v>0</v>
      </c>
      <c r="D61" s="4">
        <f>М.01.2024!D60+М.02.2024!D60+М.03.2024!D60+М.04.2024!D60+М.05.2024!D60+М.06.2024!D60</f>
        <v>258950</v>
      </c>
    </row>
    <row r="62" spans="1:4" x14ac:dyDescent="0.2">
      <c r="A62" s="7" t="s">
        <v>85</v>
      </c>
      <c r="B62" s="4">
        <f>М.01.2024!B61+М.02.2024!B61+М.03.2024!B61+М.04.2024!B61+М.05.2024!B61+М.06.2024!B61</f>
        <v>1878287.35</v>
      </c>
      <c r="C62" s="4">
        <f>М.01.2024!C61+М.02.2024!C61+М.03.2024!C61+М.04.2024!C61+М.05.2024!C61+М.06.2024!C61</f>
        <v>0</v>
      </c>
      <c r="D62" s="4">
        <f>М.01.2024!D61+М.02.2024!D61+М.03.2024!D61+М.04.2024!D61+М.05.2024!D61+М.06.2024!D61</f>
        <v>1878287.35</v>
      </c>
    </row>
    <row r="63" spans="1:4" x14ac:dyDescent="0.2">
      <c r="A63" s="8" t="s">
        <v>31</v>
      </c>
      <c r="B63" s="4">
        <f>М.01.2024!B62+М.02.2024!B62+М.03.2024!B62+М.04.2024!B62+М.05.2024!B62+М.06.2024!B62</f>
        <v>570000</v>
      </c>
      <c r="C63" s="4">
        <f>М.01.2024!C62+М.02.2024!C62+М.03.2024!C62+М.04.2024!C62+М.05.2024!C62+М.06.2024!C62</f>
        <v>0</v>
      </c>
      <c r="D63" s="4">
        <f>М.01.2024!D62+М.02.2024!D62+М.03.2024!D62+М.04.2024!D62+М.05.2024!D62+М.06.2024!D62</f>
        <v>570000</v>
      </c>
    </row>
    <row r="64" spans="1:4" x14ac:dyDescent="0.2">
      <c r="A64" s="8" t="s">
        <v>32</v>
      </c>
      <c r="B64" s="4">
        <f>М.01.2024!B63+М.02.2024!B63+М.03.2024!B63+М.04.2024!B63+М.05.2024!B63+М.06.2024!B63</f>
        <v>2559143.16</v>
      </c>
      <c r="C64" s="4">
        <f>М.01.2024!C63+М.02.2024!C63+М.03.2024!C63+М.04.2024!C63+М.05.2024!C63+М.06.2024!C63</f>
        <v>2479143.16</v>
      </c>
      <c r="D64" s="4">
        <f>М.01.2024!D63+М.02.2024!D63+М.03.2024!D63+М.04.2024!D63+М.05.2024!D63+М.06.2024!D63</f>
        <v>80000.000000000058</v>
      </c>
    </row>
    <row r="65" spans="1:4" x14ac:dyDescent="0.2">
      <c r="A65" s="7" t="s">
        <v>82</v>
      </c>
      <c r="B65" s="4">
        <f>М.01.2024!B64+М.02.2024!B64+М.03.2024!B64+М.04.2024!B64+М.05.2024!B64+М.06.2024!B64</f>
        <v>979689.04</v>
      </c>
      <c r="C65" s="4">
        <f>М.01.2024!C64+М.02.2024!C64+М.03.2024!C64+М.04.2024!C64+М.05.2024!C64+М.06.2024!C64</f>
        <v>631381.04</v>
      </c>
      <c r="D65" s="4">
        <f>М.01.2024!D64+М.02.2024!D64+М.03.2024!D64+М.04.2024!D64+М.05.2024!D64+М.06.2024!D64</f>
        <v>348308</v>
      </c>
    </row>
    <row r="66" spans="1:4" x14ac:dyDescent="0.2">
      <c r="A66" s="7" t="s">
        <v>80</v>
      </c>
      <c r="B66" s="4">
        <f>М.01.2024!B65+М.02.2024!B65+М.03.2024!B65+М.04.2024!B65+М.05.2024!B65+М.06.2024!B65</f>
        <v>2747031.76</v>
      </c>
      <c r="C66" s="4">
        <f>М.01.2024!C65+М.02.2024!C65+М.03.2024!C65+М.04.2024!C65+М.05.2024!C65+М.06.2024!C65</f>
        <v>1019192</v>
      </c>
      <c r="D66" s="4">
        <f>М.01.2024!D65+М.02.2024!D65+М.03.2024!D65+М.04.2024!D65+М.05.2024!D65+М.06.2024!D65</f>
        <v>1727839.7599999998</v>
      </c>
    </row>
    <row r="67" spans="1:4" ht="28.5" x14ac:dyDescent="0.2">
      <c r="A67" s="7" t="s">
        <v>84</v>
      </c>
      <c r="B67" s="4">
        <f>М.01.2024!B66+М.02.2024!B66+М.03.2024!B66+М.04.2024!B66+М.05.2024!B66+М.06.2024!B66</f>
        <v>1348659.09</v>
      </c>
      <c r="C67" s="4">
        <f>М.01.2024!C66+М.02.2024!C66+М.03.2024!C66+М.04.2024!C66+М.05.2024!C66+М.06.2024!C66</f>
        <v>1258659.0899999999</v>
      </c>
      <c r="D67" s="4">
        <f>М.01.2024!D66+М.02.2024!D66+М.03.2024!D66+М.04.2024!D66+М.05.2024!D66+М.06.2024!D66</f>
        <v>89999.999999999971</v>
      </c>
    </row>
    <row r="68" spans="1:4" x14ac:dyDescent="0.2">
      <c r="A68" s="7" t="s">
        <v>76</v>
      </c>
      <c r="B68" s="4">
        <f>М.01.2024!B67+М.02.2024!B67+М.03.2024!B67+М.04.2024!B67+М.05.2024!B67+М.06.2024!B67</f>
        <v>1548816.12</v>
      </c>
      <c r="C68" s="4">
        <f>М.01.2024!C67+М.02.2024!C67+М.03.2024!C67+М.04.2024!C67+М.05.2024!C67+М.06.2024!C67</f>
        <v>62643.179999999993</v>
      </c>
      <c r="D68" s="4">
        <f>М.01.2024!D67+М.02.2024!D67+М.03.2024!D67+М.04.2024!D67+М.05.2024!D67+М.06.2024!D67</f>
        <v>1486172.94</v>
      </c>
    </row>
    <row r="69" spans="1:4" x14ac:dyDescent="0.2">
      <c r="A69" s="8" t="s">
        <v>33</v>
      </c>
      <c r="B69" s="4">
        <f>М.01.2024!B68+М.02.2024!B68+М.03.2024!B68+М.04.2024!B68+М.05.2024!B68+М.06.2024!B68</f>
        <v>957382.43</v>
      </c>
      <c r="C69" s="4">
        <f>М.01.2024!C68+М.02.2024!C68+М.03.2024!C68+М.04.2024!C68+М.05.2024!C68+М.06.2024!C68</f>
        <v>87645.94</v>
      </c>
      <c r="D69" s="4">
        <f>М.01.2024!D68+М.02.2024!D68+М.03.2024!D68+М.04.2024!D68+М.05.2024!D68+М.06.2024!D68</f>
        <v>869736.49000000011</v>
      </c>
    </row>
    <row r="70" spans="1:4" x14ac:dyDescent="0.2">
      <c r="A70" s="8" t="s">
        <v>34</v>
      </c>
      <c r="B70" s="4">
        <f>М.01.2024!B69+М.02.2024!B69+М.03.2024!B69+М.04.2024!B69+М.05.2024!B69+М.06.2024!B69</f>
        <v>2223982.7599999998</v>
      </c>
      <c r="C70" s="4">
        <f>М.01.2024!C69+М.02.2024!C69+М.03.2024!C69+М.04.2024!C69+М.05.2024!C69+М.06.2024!C69</f>
        <v>0</v>
      </c>
      <c r="D70" s="4">
        <f>М.01.2024!D69+М.02.2024!D69+М.03.2024!D69+М.04.2024!D69+М.05.2024!D69+М.06.2024!D69</f>
        <v>2223982.7599999998</v>
      </c>
    </row>
    <row r="71" spans="1:4" x14ac:dyDescent="0.2">
      <c r="A71" s="8" t="s">
        <v>35</v>
      </c>
      <c r="B71" s="4">
        <f>М.01.2024!B70+М.02.2024!B70+М.03.2024!B70+М.04.2024!B70+М.05.2024!B70+М.06.2024!B70</f>
        <v>1298491.1000000001</v>
      </c>
      <c r="C71" s="4">
        <f>М.01.2024!C70+М.02.2024!C70+М.03.2024!C70+М.04.2024!C70+М.05.2024!C70+М.06.2024!C70</f>
        <v>0</v>
      </c>
      <c r="D71" s="4">
        <f>М.01.2024!D70+М.02.2024!D70+М.03.2024!D70+М.04.2024!D70+М.05.2024!D70+М.06.2024!D70</f>
        <v>1298491.1000000001</v>
      </c>
    </row>
    <row r="72" spans="1:4" x14ac:dyDescent="0.2">
      <c r="A72" s="8" t="s">
        <v>36</v>
      </c>
      <c r="B72" s="4">
        <f>М.01.2024!B71+М.02.2024!B71+М.03.2024!B71+М.04.2024!B71+М.05.2024!B71+М.06.2024!B71</f>
        <v>3769274.1</v>
      </c>
      <c r="C72" s="4">
        <f>М.01.2024!C71+М.02.2024!C71+М.03.2024!C71+М.04.2024!C71+М.05.2024!C71+М.06.2024!C71</f>
        <v>0</v>
      </c>
      <c r="D72" s="4">
        <f>М.01.2024!D71+М.02.2024!D71+М.03.2024!D71+М.04.2024!D71+М.05.2024!D71+М.06.2024!D71</f>
        <v>3769274.1</v>
      </c>
    </row>
    <row r="73" spans="1:4" ht="28.5" x14ac:dyDescent="0.2">
      <c r="A73" s="7" t="s">
        <v>79</v>
      </c>
      <c r="B73" s="4">
        <f>М.01.2024!B72+М.02.2024!B72+М.03.2024!B72+М.04.2024!B72+М.05.2024!B72+М.06.2024!B72</f>
        <v>1293020.6000000001</v>
      </c>
      <c r="C73" s="4">
        <f>М.01.2024!C72+М.02.2024!C72+М.03.2024!C72+М.04.2024!C72+М.05.2024!C72+М.06.2024!C72</f>
        <v>0</v>
      </c>
      <c r="D73" s="4">
        <f>М.01.2024!D72+М.02.2024!D72+М.03.2024!D72+М.04.2024!D72+М.05.2024!D72+М.06.2024!D72</f>
        <v>1293020.6000000001</v>
      </c>
    </row>
    <row r="74" spans="1:4" x14ac:dyDescent="0.2">
      <c r="A74" s="8" t="s">
        <v>37</v>
      </c>
      <c r="B74" s="4">
        <f>М.01.2024!B73+М.02.2024!B73+М.03.2024!B73+М.04.2024!B73+М.05.2024!B73+М.06.2024!B73</f>
        <v>1326310</v>
      </c>
      <c r="C74" s="4">
        <f>М.01.2024!C73+М.02.2024!C73+М.03.2024!C73+М.04.2024!C73+М.05.2024!C73+М.06.2024!C73</f>
        <v>0</v>
      </c>
      <c r="D74" s="4">
        <f>М.01.2024!D73+М.02.2024!D73+М.03.2024!D73+М.04.2024!D73+М.05.2024!D73+М.06.2024!D73</f>
        <v>1326310</v>
      </c>
    </row>
    <row r="75" spans="1:4" x14ac:dyDescent="0.2">
      <c r="A75" s="8" t="s">
        <v>38</v>
      </c>
      <c r="B75" s="4">
        <f>М.01.2024!B74+М.02.2024!B74+М.03.2024!B74+М.04.2024!B74+М.05.2024!B74+М.06.2024!B74</f>
        <v>468488</v>
      </c>
      <c r="C75" s="4">
        <f>М.01.2024!C74+М.02.2024!C74+М.03.2024!C74+М.04.2024!C74+М.05.2024!C74+М.06.2024!C74</f>
        <v>0</v>
      </c>
      <c r="D75" s="4">
        <f>М.01.2024!D74+М.02.2024!D74+М.03.2024!D74+М.04.2024!D74+М.05.2024!D74+М.06.2024!D74</f>
        <v>468488</v>
      </c>
    </row>
    <row r="76" spans="1:4" x14ac:dyDescent="0.2">
      <c r="A76" s="8" t="s">
        <v>39</v>
      </c>
      <c r="B76" s="4">
        <f>М.01.2024!B75+М.02.2024!B75+М.03.2024!B75+М.04.2024!B75+М.05.2024!B75+М.06.2024!B75</f>
        <v>6230380</v>
      </c>
      <c r="C76" s="4">
        <f>М.01.2024!C75+М.02.2024!C75+М.03.2024!C75+М.04.2024!C75+М.05.2024!C75+М.06.2024!C75</f>
        <v>0</v>
      </c>
      <c r="D76" s="4">
        <f>М.01.2024!D75+М.02.2024!D75+М.03.2024!D75+М.04.2024!D75+М.05.2024!D75+М.06.2024!D75</f>
        <v>6230380</v>
      </c>
    </row>
    <row r="77" spans="1:4" x14ac:dyDescent="0.2">
      <c r="A77" s="8" t="s">
        <v>40</v>
      </c>
      <c r="B77" s="4">
        <f>М.01.2024!B76+М.02.2024!B76+М.03.2024!B76+М.04.2024!B76+М.05.2024!B76+М.06.2024!B76</f>
        <v>1637574.24</v>
      </c>
      <c r="C77" s="4">
        <f>М.01.2024!C76+М.02.2024!C76+М.03.2024!C76+М.04.2024!C76+М.05.2024!C76+М.06.2024!C76</f>
        <v>0</v>
      </c>
      <c r="D77" s="4">
        <f>М.01.2024!D76+М.02.2024!D76+М.03.2024!D76+М.04.2024!D76+М.05.2024!D76+М.06.2024!D76</f>
        <v>1637574.24</v>
      </c>
    </row>
    <row r="78" spans="1:4" x14ac:dyDescent="0.2">
      <c r="A78" s="8" t="s">
        <v>41</v>
      </c>
      <c r="B78" s="4">
        <f>М.01.2024!B77+М.02.2024!B77+М.03.2024!B77+М.04.2024!B77+М.05.2024!B77+М.06.2024!B77</f>
        <v>338324.09</v>
      </c>
      <c r="C78" s="4">
        <f>М.01.2024!C77+М.02.2024!C77+М.03.2024!C77+М.04.2024!C77+М.05.2024!C77+М.06.2024!C77</f>
        <v>0</v>
      </c>
      <c r="D78" s="4">
        <f>М.01.2024!D77+М.02.2024!D77+М.03.2024!D77+М.04.2024!D77+М.05.2024!D77+М.06.2024!D77</f>
        <v>338324.09</v>
      </c>
    </row>
    <row r="79" spans="1:4" x14ac:dyDescent="0.2">
      <c r="A79" s="8" t="s">
        <v>42</v>
      </c>
      <c r="B79" s="4">
        <f>М.01.2024!B78+М.02.2024!B78+М.03.2024!B78+М.04.2024!B78+М.05.2024!B78+М.06.2024!B78</f>
        <v>617985</v>
      </c>
      <c r="C79" s="4">
        <f>М.01.2024!C78+М.02.2024!C78+М.03.2024!C78+М.04.2024!C78+М.05.2024!C78+М.06.2024!C78</f>
        <v>0</v>
      </c>
      <c r="D79" s="4">
        <f>М.01.2024!D78+М.02.2024!D78+М.03.2024!D78+М.04.2024!D78+М.05.2024!D78+М.06.2024!D78</f>
        <v>617985</v>
      </c>
    </row>
    <row r="80" spans="1:4" ht="28.5" x14ac:dyDescent="0.2">
      <c r="A80" s="7" t="s">
        <v>81</v>
      </c>
      <c r="B80" s="4">
        <f>М.01.2024!B79+М.02.2024!B79+М.03.2024!B79+М.04.2024!B79+М.05.2024!B79+М.06.2024!B79</f>
        <v>1581153.38</v>
      </c>
      <c r="C80" s="4">
        <f>М.01.2024!C79+М.02.2024!C79+М.03.2024!C79+М.04.2024!C79+М.05.2024!C79+М.06.2024!C79</f>
        <v>0</v>
      </c>
      <c r="D80" s="4">
        <f>М.01.2024!D79+М.02.2024!D79+М.03.2024!D79+М.04.2024!D79+М.05.2024!D79+М.06.2024!D79</f>
        <v>1581153.38</v>
      </c>
    </row>
    <row r="81" spans="1:4" x14ac:dyDescent="0.2">
      <c r="A81" s="8" t="s">
        <v>43</v>
      </c>
      <c r="B81" s="4">
        <f>М.01.2024!B80+М.02.2024!B80+М.03.2024!B80+М.04.2024!B80+М.05.2024!B80+М.06.2024!B80</f>
        <v>2479480.13</v>
      </c>
      <c r="C81" s="4">
        <f>М.01.2024!C80+М.02.2024!C80+М.03.2024!C80+М.04.2024!C80+М.05.2024!C80+М.06.2024!C80</f>
        <v>0</v>
      </c>
      <c r="D81" s="4">
        <f>М.01.2024!D80+М.02.2024!D80+М.03.2024!D80+М.04.2024!D80+М.05.2024!D80+М.06.2024!D80</f>
        <v>2479480.13</v>
      </c>
    </row>
    <row r="82" spans="1:4" x14ac:dyDescent="0.2">
      <c r="A82" s="8" t="s">
        <v>44</v>
      </c>
      <c r="B82" s="4">
        <f>М.01.2024!B81+М.02.2024!B81+М.03.2024!B81+М.04.2024!B81+М.05.2024!B81+М.06.2024!B81</f>
        <v>1677490</v>
      </c>
      <c r="C82" s="4">
        <f>М.01.2024!C81+М.02.2024!C81+М.03.2024!C81+М.04.2024!C81+М.05.2024!C81+М.06.2024!C81</f>
        <v>0</v>
      </c>
      <c r="D82" s="4">
        <f>М.01.2024!D81+М.02.2024!D81+М.03.2024!D81+М.04.2024!D81+М.05.2024!D81+М.06.2024!D81</f>
        <v>1677490</v>
      </c>
    </row>
    <row r="83" spans="1:4" x14ac:dyDescent="0.2">
      <c r="A83" s="8" t="s">
        <v>45</v>
      </c>
      <c r="B83" s="4">
        <f>М.01.2024!B82+М.02.2024!B82+М.03.2024!B82+М.04.2024!B82+М.05.2024!B82+М.06.2024!B82</f>
        <v>4028922.67</v>
      </c>
      <c r="C83" s="4">
        <f>М.01.2024!C82+М.02.2024!C82+М.03.2024!C82+М.04.2024!C82+М.05.2024!C82+М.06.2024!C82</f>
        <v>657000</v>
      </c>
      <c r="D83" s="4">
        <f>М.01.2024!D82+М.02.2024!D82+М.03.2024!D82+М.04.2024!D82+М.05.2024!D82+М.06.2024!D82</f>
        <v>3371922.67</v>
      </c>
    </row>
    <row r="84" spans="1:4" x14ac:dyDescent="0.2">
      <c r="A84" s="8" t="s">
        <v>46</v>
      </c>
      <c r="B84" s="4">
        <f>М.01.2024!B83+М.02.2024!B83+М.03.2024!B83+М.04.2024!B83+М.05.2024!B83+М.06.2024!B83</f>
        <v>466659</v>
      </c>
      <c r="C84" s="4">
        <f>М.01.2024!C83+М.02.2024!C83+М.03.2024!C83+М.04.2024!C83+М.05.2024!C83+М.06.2024!C83</f>
        <v>0</v>
      </c>
      <c r="D84" s="4">
        <f>М.01.2024!D83+М.02.2024!D83+М.03.2024!D83+М.04.2024!D83+М.05.2024!D83+М.06.2024!D83</f>
        <v>466659</v>
      </c>
    </row>
    <row r="85" spans="1:4" x14ac:dyDescent="0.2">
      <c r="A85" s="8" t="s">
        <v>47</v>
      </c>
      <c r="B85" s="4">
        <f>М.01.2024!B84+М.02.2024!B84+М.03.2024!B84+М.04.2024!B84+М.05.2024!B84+М.06.2024!B84</f>
        <v>2551009</v>
      </c>
      <c r="C85" s="4">
        <f>М.01.2024!C84+М.02.2024!C84+М.03.2024!C84+М.04.2024!C84+М.05.2024!C84+М.06.2024!C84</f>
        <v>0</v>
      </c>
      <c r="D85" s="4">
        <f>М.01.2024!D84+М.02.2024!D84+М.03.2024!D84+М.04.2024!D84+М.05.2024!D84+М.06.2024!D84</f>
        <v>2551009</v>
      </c>
    </row>
    <row r="86" spans="1:4" x14ac:dyDescent="0.2">
      <c r="A86" s="8" t="s">
        <v>48</v>
      </c>
      <c r="B86" s="4">
        <f>М.01.2024!B85+М.02.2024!B85+М.03.2024!B85+М.04.2024!B85+М.05.2024!B85+М.06.2024!B85</f>
        <v>16403464.949999999</v>
      </c>
      <c r="C86" s="4">
        <f>М.01.2024!C85+М.02.2024!C85+М.03.2024!C85+М.04.2024!C85+М.05.2024!C85+М.06.2024!C85</f>
        <v>0</v>
      </c>
      <c r="D86" s="4">
        <f>М.01.2024!D85+М.02.2024!D85+М.03.2024!D85+М.04.2024!D85+М.05.2024!D85+М.06.2024!D85</f>
        <v>16403464.949999999</v>
      </c>
    </row>
    <row r="87" spans="1:4" x14ac:dyDescent="0.2">
      <c r="A87" s="11" t="s">
        <v>74</v>
      </c>
      <c r="B87" s="13">
        <f>SUM(B3:B86)</f>
        <v>821530364.24000013</v>
      </c>
      <c r="C87" s="13">
        <f t="shared" ref="C87:D87" si="0">SUM(C3:C86)</f>
        <v>682066810.80999982</v>
      </c>
      <c r="D87" s="13">
        <f t="shared" si="0"/>
        <v>139463553.42999998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М.01.2024</vt:lpstr>
      <vt:lpstr>М.02.2024</vt:lpstr>
      <vt:lpstr>М.03.2024</vt:lpstr>
      <vt:lpstr>М.04.2024</vt:lpstr>
      <vt:lpstr>М.05.2024</vt:lpstr>
      <vt:lpstr>М.06.2024</vt:lpstr>
      <vt:lpstr>ОБЩО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2024-07-31T13:21:53Z</dcterms:modified>
</cp:coreProperties>
</file>