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 tabRatio="901" firstSheet="2" activeTab="2"/>
  </bookViews>
  <sheets>
    <sheet name="1Ф" sheetId="3" state="hidden" r:id="rId1"/>
    <sheet name="Обобщение" sheetId="4" state="hidden" r:id="rId2"/>
    <sheet name="Образец 1Б" sheetId="5" r:id="rId3"/>
  </sheets>
  <definedNames>
    <definedName name="_ftn1" localSheetId="0">'1Ф'!$C$173</definedName>
    <definedName name="_ftn1" localSheetId="2">'Образец 1Б'!#REF!</definedName>
    <definedName name="_ftnref1" localSheetId="0">'1Ф'!$C$170</definedName>
    <definedName name="_ftnref1" localSheetId="2">'Образец 1Б'!#REF!</definedName>
    <definedName name="_xlnm.Print_Area" localSheetId="0">'1Ф'!$B$5:$D$163</definedName>
    <definedName name="_xlnm.Print_Area" localSheetId="2">'Образец 1Б'!$B$5:$D$166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3" l="1"/>
  <c r="B157" i="5"/>
  <c r="B158" i="5" s="1"/>
  <c r="B159" i="5" s="1"/>
  <c r="B160" i="5" s="1"/>
  <c r="B161" i="5" s="1"/>
  <c r="B162" i="5" s="1"/>
  <c r="B163" i="5" s="1"/>
  <c r="E153" i="5"/>
  <c r="A153" i="5"/>
  <c r="A152" i="5"/>
  <c r="E151" i="5"/>
  <c r="E152" i="5" s="1"/>
  <c r="A151" i="5"/>
  <c r="A150" i="5"/>
  <c r="A149" i="5"/>
  <c r="A148" i="5"/>
  <c r="A147" i="5"/>
  <c r="E146" i="5"/>
  <c r="A146" i="5"/>
  <c r="E145" i="5"/>
  <c r="A145" i="5"/>
  <c r="E144" i="5"/>
  <c r="A144" i="5"/>
  <c r="E143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E110" i="5"/>
  <c r="E104" i="5"/>
  <c r="E100" i="5"/>
  <c r="E96" i="5"/>
  <c r="E92" i="5"/>
  <c r="E80" i="5"/>
  <c r="E70" i="5"/>
  <c r="E67" i="5"/>
  <c r="E58" i="5"/>
  <c r="E53" i="5"/>
  <c r="B53" i="5"/>
  <c r="B58" i="5" s="1"/>
  <c r="B62" i="5" s="1"/>
  <c r="B63" i="5" s="1"/>
  <c r="B64" i="5" s="1"/>
  <c r="B65" i="5" s="1"/>
  <c r="B66" i="5" s="1"/>
  <c r="B67" i="5" s="1"/>
  <c r="B70" i="5" s="1"/>
  <c r="B73" i="5" s="1"/>
  <c r="B80" i="5" s="1"/>
  <c r="B86" i="5" s="1"/>
  <c r="B87" i="5" s="1"/>
  <c r="B91" i="5" s="1"/>
  <c r="B92" i="5" s="1"/>
  <c r="B95" i="5" s="1"/>
  <c r="B96" i="5" s="1"/>
  <c r="B99" i="5" s="1"/>
  <c r="B100" i="5" s="1"/>
  <c r="B103" i="5" s="1"/>
  <c r="B104" i="5" s="1"/>
  <c r="B110" i="5" s="1"/>
  <c r="B113" i="5" s="1"/>
  <c r="B114" i="5" s="1"/>
  <c r="B117" i="5" s="1"/>
  <c r="B120" i="5" s="1"/>
  <c r="B122" i="5" s="1"/>
  <c r="B126" i="5" s="1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E126" i="5" l="1"/>
  <c r="E169" i="3"/>
  <c r="E176" i="3"/>
  <c r="E177" i="3"/>
  <c r="E175" i="3"/>
  <c r="K175" i="3"/>
  <c r="K177" i="3"/>
  <c r="K178" i="3"/>
  <c r="K179" i="3"/>
  <c r="K180" i="3"/>
  <c r="K183" i="3"/>
  <c r="K184" i="3"/>
  <c r="K185" i="3"/>
  <c r="E174" i="3" l="1"/>
  <c r="K182" i="3"/>
  <c r="B157" i="3" l="1"/>
  <c r="B158" i="3" s="1"/>
  <c r="B159" i="3" s="1"/>
  <c r="B160" i="3" s="1"/>
  <c r="B161" i="3" s="1"/>
  <c r="B162" i="3" s="1"/>
  <c r="B163" i="3" s="1"/>
  <c r="A4" i="4" l="1"/>
  <c r="A5" i="4"/>
  <c r="A6" i="4"/>
  <c r="A7" i="4"/>
  <c r="A8" i="4"/>
  <c r="A9" i="4"/>
  <c r="A10" i="4"/>
  <c r="A11" i="4"/>
  <c r="A12" i="4"/>
  <c r="A13" i="4"/>
  <c r="A3" i="4"/>
  <c r="L222" i="4"/>
  <c r="E222" i="4"/>
  <c r="M222" i="4" s="1"/>
  <c r="D222" i="4"/>
  <c r="C222" i="4"/>
  <c r="K221" i="4"/>
  <c r="I221" i="4"/>
  <c r="G221" i="4"/>
  <c r="E221" i="4"/>
  <c r="L221" i="4" s="1"/>
  <c r="D221" i="4"/>
  <c r="B221" i="4"/>
  <c r="E220" i="4"/>
  <c r="K220" i="4" s="1"/>
  <c r="D220" i="4"/>
  <c r="K219" i="4"/>
  <c r="E219" i="4"/>
  <c r="D219" i="4"/>
  <c r="L218" i="4"/>
  <c r="E218" i="4"/>
  <c r="M218" i="4" s="1"/>
  <c r="D218" i="4"/>
  <c r="C218" i="4"/>
  <c r="K217" i="4"/>
  <c r="I217" i="4"/>
  <c r="G217" i="4"/>
  <c r="E217" i="4"/>
  <c r="L217" i="4" s="1"/>
  <c r="D217" i="4"/>
  <c r="B217" i="4"/>
  <c r="E216" i="4"/>
  <c r="K216" i="4" s="1"/>
  <c r="D216" i="4"/>
  <c r="E215" i="4"/>
  <c r="D215" i="4"/>
  <c r="L214" i="4"/>
  <c r="E214" i="4"/>
  <c r="M214" i="4" s="1"/>
  <c r="D214" i="4"/>
  <c r="C214" i="4"/>
  <c r="K213" i="4"/>
  <c r="I213" i="4"/>
  <c r="G213" i="4"/>
  <c r="E213" i="4"/>
  <c r="L213" i="4" s="1"/>
  <c r="D213" i="4"/>
  <c r="B213" i="4"/>
  <c r="D212" i="4"/>
  <c r="E212" i="4" s="1"/>
  <c r="L211" i="4"/>
  <c r="I211" i="4"/>
  <c r="G211" i="4"/>
  <c r="E211" i="4"/>
  <c r="J211" i="4" s="1"/>
  <c r="D211" i="4"/>
  <c r="B211" i="4"/>
  <c r="E210" i="4"/>
  <c r="L210" i="4" s="1"/>
  <c r="D210" i="4"/>
  <c r="I209" i="4"/>
  <c r="E209" i="4"/>
  <c r="K209" i="4" s="1"/>
  <c r="D209" i="4"/>
  <c r="L208" i="4"/>
  <c r="I208" i="4"/>
  <c r="H208" i="4"/>
  <c r="E208" i="4"/>
  <c r="J208" i="4" s="1"/>
  <c r="D208" i="4"/>
  <c r="C208" i="4"/>
  <c r="M207" i="4"/>
  <c r="H207" i="4"/>
  <c r="E207" i="4"/>
  <c r="J207" i="4" s="1"/>
  <c r="D207" i="4"/>
  <c r="C207" i="4"/>
  <c r="E206" i="4"/>
  <c r="L206" i="4" s="1"/>
  <c r="D206" i="4"/>
  <c r="M205" i="4"/>
  <c r="E205" i="4"/>
  <c r="K205" i="4" s="1"/>
  <c r="D205" i="4"/>
  <c r="M204" i="4"/>
  <c r="E204" i="4"/>
  <c r="D204" i="4"/>
  <c r="M203" i="4"/>
  <c r="L203" i="4"/>
  <c r="I203" i="4"/>
  <c r="H203" i="4"/>
  <c r="G203" i="4"/>
  <c r="E203" i="4"/>
  <c r="J203" i="4" s="1"/>
  <c r="D203" i="4"/>
  <c r="C203" i="4"/>
  <c r="B203" i="4"/>
  <c r="E202" i="4"/>
  <c r="L202" i="4" s="1"/>
  <c r="D202" i="4"/>
  <c r="D201" i="4"/>
  <c r="E201" i="4"/>
  <c r="K201" i="4" s="1"/>
  <c r="E200" i="4"/>
  <c r="M200" i="4" s="1"/>
  <c r="D200" i="4"/>
  <c r="K199" i="4"/>
  <c r="I199" i="4"/>
  <c r="E199" i="4"/>
  <c r="L199" i="4" s="1"/>
  <c r="D199" i="4"/>
  <c r="B199" i="4"/>
  <c r="E198" i="4"/>
  <c r="K198" i="4" s="1"/>
  <c r="D198" i="4"/>
  <c r="M197" i="4"/>
  <c r="L197" i="4"/>
  <c r="I197" i="4"/>
  <c r="H197" i="4"/>
  <c r="G197" i="4"/>
  <c r="E197" i="4"/>
  <c r="J197" i="4" s="1"/>
  <c r="D197" i="4"/>
  <c r="C197" i="4"/>
  <c r="B197" i="4"/>
  <c r="E196" i="4"/>
  <c r="M196" i="4" s="1"/>
  <c r="D196" i="4"/>
  <c r="K195" i="4"/>
  <c r="I195" i="4"/>
  <c r="E195" i="4"/>
  <c r="L195" i="4" s="1"/>
  <c r="D195" i="4"/>
  <c r="B195" i="4"/>
  <c r="E194" i="4"/>
  <c r="K194" i="4" s="1"/>
  <c r="D194" i="4"/>
  <c r="M193" i="4"/>
  <c r="L193" i="4"/>
  <c r="I193" i="4"/>
  <c r="H193" i="4"/>
  <c r="G193" i="4"/>
  <c r="E193" i="4"/>
  <c r="J193" i="4" s="1"/>
  <c r="D193" i="4"/>
  <c r="C193" i="4"/>
  <c r="B193" i="4"/>
  <c r="E192" i="4"/>
  <c r="M192" i="4" s="1"/>
  <c r="D192" i="4"/>
  <c r="K191" i="4"/>
  <c r="I191" i="4"/>
  <c r="E191" i="4"/>
  <c r="L191" i="4" s="1"/>
  <c r="D191" i="4"/>
  <c r="B191" i="4"/>
  <c r="D190" i="4"/>
  <c r="E190" i="4" s="1"/>
  <c r="E189" i="4"/>
  <c r="M189" i="4" s="1"/>
  <c r="D189" i="4"/>
  <c r="M188" i="4"/>
  <c r="E188" i="4"/>
  <c r="L188" i="4" s="1"/>
  <c r="D188" i="4"/>
  <c r="M187" i="4"/>
  <c r="I187" i="4"/>
  <c r="H187" i="4"/>
  <c r="E187" i="4"/>
  <c r="J187" i="4" s="1"/>
  <c r="D187" i="4"/>
  <c r="C187" i="4"/>
  <c r="K186" i="4"/>
  <c r="H186" i="4"/>
  <c r="E186" i="4"/>
  <c r="J186" i="4" s="1"/>
  <c r="D186" i="4"/>
  <c r="C186" i="4"/>
  <c r="E185" i="4"/>
  <c r="M185" i="4" s="1"/>
  <c r="D185" i="4"/>
  <c r="M184" i="4"/>
  <c r="E184" i="4"/>
  <c r="L184" i="4" s="1"/>
  <c r="D184" i="4"/>
  <c r="M183" i="4"/>
  <c r="I183" i="4"/>
  <c r="H183" i="4"/>
  <c r="E183" i="4"/>
  <c r="J183" i="4" s="1"/>
  <c r="D183" i="4"/>
  <c r="C183" i="4"/>
  <c r="H182" i="4"/>
  <c r="E182" i="4"/>
  <c r="J182" i="4" s="1"/>
  <c r="D182" i="4"/>
  <c r="C182" i="4"/>
  <c r="E181" i="4"/>
  <c r="M181" i="4" s="1"/>
  <c r="D181" i="4"/>
  <c r="M180" i="4"/>
  <c r="E180" i="4"/>
  <c r="L180" i="4" s="1"/>
  <c r="D180" i="4"/>
  <c r="D179" i="4"/>
  <c r="E179" i="4" s="1"/>
  <c r="J178" i="4"/>
  <c r="E178" i="4"/>
  <c r="D178" i="4"/>
  <c r="M177" i="4"/>
  <c r="K177" i="4"/>
  <c r="I177" i="4"/>
  <c r="G177" i="4"/>
  <c r="E177" i="4"/>
  <c r="L177" i="4" s="1"/>
  <c r="D177" i="4"/>
  <c r="B177" i="4"/>
  <c r="L176" i="4"/>
  <c r="H176" i="4"/>
  <c r="E176" i="4"/>
  <c r="K176" i="4" s="1"/>
  <c r="D176" i="4"/>
  <c r="C176" i="4"/>
  <c r="M175" i="4"/>
  <c r="L175" i="4"/>
  <c r="K175" i="4"/>
  <c r="I175" i="4"/>
  <c r="H175" i="4"/>
  <c r="G175" i="4"/>
  <c r="E175" i="4"/>
  <c r="J175" i="4" s="1"/>
  <c r="D175" i="4"/>
  <c r="C175" i="4"/>
  <c r="B175" i="4"/>
  <c r="E174" i="4"/>
  <c r="D174" i="4"/>
  <c r="M173" i="4"/>
  <c r="K173" i="4"/>
  <c r="I173" i="4"/>
  <c r="G173" i="4"/>
  <c r="E173" i="4"/>
  <c r="L173" i="4" s="1"/>
  <c r="D173" i="4"/>
  <c r="B173" i="4"/>
  <c r="L172" i="4"/>
  <c r="H172" i="4"/>
  <c r="E172" i="4"/>
  <c r="K172" i="4" s="1"/>
  <c r="D172" i="4"/>
  <c r="C172" i="4"/>
  <c r="M171" i="4"/>
  <c r="L171" i="4"/>
  <c r="K171" i="4"/>
  <c r="I171" i="4"/>
  <c r="H171" i="4"/>
  <c r="G171" i="4"/>
  <c r="E171" i="4"/>
  <c r="J171" i="4" s="1"/>
  <c r="D171" i="4"/>
  <c r="C171" i="4"/>
  <c r="B171" i="4"/>
  <c r="E170" i="4"/>
  <c r="D170" i="4"/>
  <c r="M169" i="4"/>
  <c r="K169" i="4"/>
  <c r="I169" i="4"/>
  <c r="G169" i="4"/>
  <c r="E169" i="4"/>
  <c r="L169" i="4" s="1"/>
  <c r="D169" i="4"/>
  <c r="B169" i="4"/>
  <c r="D168" i="4"/>
  <c r="E168" i="4"/>
  <c r="K168" i="4" s="1"/>
  <c r="E167" i="4"/>
  <c r="M167" i="4" s="1"/>
  <c r="D167" i="4"/>
  <c r="I166" i="4"/>
  <c r="E166" i="4"/>
  <c r="D166" i="4"/>
  <c r="C166" i="4"/>
  <c r="K165" i="4"/>
  <c r="H165" i="4"/>
  <c r="G165" i="4"/>
  <c r="E165" i="4"/>
  <c r="J165" i="4" s="1"/>
  <c r="D165" i="4"/>
  <c r="C165" i="4"/>
  <c r="B165" i="4"/>
  <c r="G164" i="4"/>
  <c r="E164" i="4"/>
  <c r="D164" i="4"/>
  <c r="E163" i="4"/>
  <c r="M163" i="4" s="1"/>
  <c r="D163" i="4"/>
  <c r="I162" i="4"/>
  <c r="H162" i="4"/>
  <c r="E162" i="4"/>
  <c r="K162" i="4" s="1"/>
  <c r="D162" i="4"/>
  <c r="C162" i="4"/>
  <c r="L161" i="4"/>
  <c r="H161" i="4"/>
  <c r="E161" i="4"/>
  <c r="K161" i="4" s="1"/>
  <c r="D161" i="4"/>
  <c r="C161" i="4"/>
  <c r="E160" i="4"/>
  <c r="D160" i="4"/>
  <c r="E159" i="4"/>
  <c r="M159" i="4" s="1"/>
  <c r="D159" i="4"/>
  <c r="M158" i="4"/>
  <c r="E158" i="4"/>
  <c r="D158" i="4"/>
  <c r="D157" i="4"/>
  <c r="E157" i="4" s="1"/>
  <c r="E156" i="4"/>
  <c r="M156" i="4" s="1"/>
  <c r="D156" i="4"/>
  <c r="K155" i="4"/>
  <c r="I155" i="4"/>
  <c r="G155" i="4"/>
  <c r="E155" i="4"/>
  <c r="D155" i="4"/>
  <c r="B155" i="4"/>
  <c r="L154" i="4"/>
  <c r="H154" i="4"/>
  <c r="E154" i="4"/>
  <c r="K154" i="4" s="1"/>
  <c r="D154" i="4"/>
  <c r="C154" i="4"/>
  <c r="I153" i="4"/>
  <c r="G153" i="4"/>
  <c r="E153" i="4"/>
  <c r="M153" i="4" s="1"/>
  <c r="D153" i="4"/>
  <c r="B153" i="4"/>
  <c r="E152" i="4"/>
  <c r="M152" i="4" s="1"/>
  <c r="D152" i="4"/>
  <c r="K151" i="4"/>
  <c r="I151" i="4"/>
  <c r="G151" i="4"/>
  <c r="E151" i="4"/>
  <c r="D151" i="4"/>
  <c r="B151" i="4"/>
  <c r="E150" i="4"/>
  <c r="K150" i="4" s="1"/>
  <c r="D150" i="4"/>
  <c r="K149" i="4"/>
  <c r="I149" i="4"/>
  <c r="G149" i="4"/>
  <c r="E149" i="4"/>
  <c r="J149" i="4" s="1"/>
  <c r="D149" i="4"/>
  <c r="C149" i="4"/>
  <c r="B149" i="4"/>
  <c r="E148" i="4"/>
  <c r="M148" i="4" s="1"/>
  <c r="D148" i="4"/>
  <c r="E147" i="4"/>
  <c r="D147" i="4"/>
  <c r="D146" i="4"/>
  <c r="E146" i="4" s="1"/>
  <c r="M145" i="4"/>
  <c r="L145" i="4"/>
  <c r="I145" i="4"/>
  <c r="H145" i="4"/>
  <c r="G145" i="4"/>
  <c r="E145" i="4"/>
  <c r="J145" i="4" s="1"/>
  <c r="D145" i="4"/>
  <c r="C145" i="4"/>
  <c r="B145" i="4"/>
  <c r="E144" i="4"/>
  <c r="L144" i="4" s="1"/>
  <c r="D144" i="4"/>
  <c r="M143" i="4"/>
  <c r="I143" i="4"/>
  <c r="E143" i="4"/>
  <c r="K143" i="4" s="1"/>
  <c r="D143" i="4"/>
  <c r="M142" i="4"/>
  <c r="E142" i="4"/>
  <c r="D142" i="4"/>
  <c r="M141" i="4"/>
  <c r="L141" i="4"/>
  <c r="H141" i="4"/>
  <c r="G141" i="4"/>
  <c r="E141" i="4"/>
  <c r="J141" i="4" s="1"/>
  <c r="D141" i="4"/>
  <c r="C141" i="4"/>
  <c r="B141" i="4"/>
  <c r="E140" i="4"/>
  <c r="L140" i="4" s="1"/>
  <c r="D140" i="4"/>
  <c r="M139" i="4"/>
  <c r="I139" i="4"/>
  <c r="E139" i="4"/>
  <c r="K139" i="4" s="1"/>
  <c r="D139" i="4"/>
  <c r="L138" i="4"/>
  <c r="E138" i="4"/>
  <c r="J138" i="4" s="1"/>
  <c r="D138" i="4"/>
  <c r="K137" i="4"/>
  <c r="E137" i="4"/>
  <c r="D137" i="4"/>
  <c r="E136" i="4"/>
  <c r="L136" i="4" s="1"/>
  <c r="D136" i="4"/>
  <c r="D135" i="4"/>
  <c r="E135" i="4"/>
  <c r="K135" i="4" s="1"/>
  <c r="E134" i="4"/>
  <c r="M134" i="4" s="1"/>
  <c r="D134" i="4"/>
  <c r="E133" i="4"/>
  <c r="D133" i="4"/>
  <c r="E132" i="4"/>
  <c r="K132" i="4" s="1"/>
  <c r="D132" i="4"/>
  <c r="E131" i="4"/>
  <c r="D131" i="4"/>
  <c r="E130" i="4"/>
  <c r="M130" i="4" s="1"/>
  <c r="D130" i="4"/>
  <c r="E129" i="4"/>
  <c r="D129" i="4"/>
  <c r="E128" i="4"/>
  <c r="D128" i="4"/>
  <c r="L127" i="4"/>
  <c r="E127" i="4"/>
  <c r="D127" i="4"/>
  <c r="E126" i="4"/>
  <c r="M126" i="4" s="1"/>
  <c r="D126" i="4"/>
  <c r="E125" i="4"/>
  <c r="D125" i="4"/>
  <c r="D124" i="4"/>
  <c r="E124" i="4" s="1"/>
  <c r="E123" i="4"/>
  <c r="M123" i="4" s="1"/>
  <c r="D123" i="4"/>
  <c r="I122" i="4"/>
  <c r="E122" i="4"/>
  <c r="J122" i="4" s="1"/>
  <c r="D122" i="4"/>
  <c r="L121" i="4"/>
  <c r="H121" i="4"/>
  <c r="E121" i="4"/>
  <c r="K121" i="4" s="1"/>
  <c r="D121" i="4"/>
  <c r="C121" i="4"/>
  <c r="E120" i="4"/>
  <c r="D120" i="4"/>
  <c r="E119" i="4"/>
  <c r="M119" i="4" s="1"/>
  <c r="D119" i="4"/>
  <c r="I118" i="4"/>
  <c r="E118" i="4"/>
  <c r="J118" i="4" s="1"/>
  <c r="D118" i="4"/>
  <c r="L117" i="4"/>
  <c r="H117" i="4"/>
  <c r="E117" i="4"/>
  <c r="K117" i="4" s="1"/>
  <c r="D117" i="4"/>
  <c r="C117" i="4"/>
  <c r="E116" i="4"/>
  <c r="D116" i="4"/>
  <c r="E115" i="4"/>
  <c r="M115" i="4" s="1"/>
  <c r="D115" i="4"/>
  <c r="I114" i="4"/>
  <c r="E114" i="4"/>
  <c r="J114" i="4" s="1"/>
  <c r="D114" i="4"/>
  <c r="D113" i="4"/>
  <c r="E113" i="4" s="1"/>
  <c r="E112" i="4"/>
  <c r="M112" i="4" s="1"/>
  <c r="D112" i="4"/>
  <c r="L111" i="4"/>
  <c r="I111" i="4"/>
  <c r="H111" i="4"/>
  <c r="E111" i="4"/>
  <c r="K111" i="4" s="1"/>
  <c r="D111" i="4"/>
  <c r="C111" i="4"/>
  <c r="I110" i="4"/>
  <c r="E110" i="4"/>
  <c r="J110" i="4" s="1"/>
  <c r="D110" i="4"/>
  <c r="K109" i="4"/>
  <c r="G109" i="4"/>
  <c r="E109" i="4"/>
  <c r="J109" i="4" s="1"/>
  <c r="D109" i="4"/>
  <c r="B109" i="4"/>
  <c r="E108" i="4"/>
  <c r="M108" i="4" s="1"/>
  <c r="D108" i="4"/>
  <c r="L107" i="4"/>
  <c r="I107" i="4"/>
  <c r="H107" i="4"/>
  <c r="E107" i="4"/>
  <c r="K107" i="4" s="1"/>
  <c r="D107" i="4"/>
  <c r="C107" i="4"/>
  <c r="I106" i="4"/>
  <c r="E106" i="4"/>
  <c r="J106" i="4" s="1"/>
  <c r="D106" i="4"/>
  <c r="K105" i="4"/>
  <c r="G105" i="4"/>
  <c r="E105" i="4"/>
  <c r="J105" i="4" s="1"/>
  <c r="D105" i="4"/>
  <c r="B105" i="4"/>
  <c r="E104" i="4"/>
  <c r="M104" i="4" s="1"/>
  <c r="D104" i="4"/>
  <c r="L103" i="4"/>
  <c r="I103" i="4"/>
  <c r="H103" i="4"/>
  <c r="E103" i="4"/>
  <c r="K103" i="4" s="1"/>
  <c r="D103" i="4"/>
  <c r="C103" i="4"/>
  <c r="D102" i="4"/>
  <c r="E102" i="4" s="1"/>
  <c r="E101" i="4"/>
  <c r="M101" i="4" s="1"/>
  <c r="D101" i="4"/>
  <c r="E100" i="4"/>
  <c r="M100" i="4" s="1"/>
  <c r="D100" i="4"/>
  <c r="L99" i="4"/>
  <c r="H99" i="4"/>
  <c r="E99" i="4"/>
  <c r="K99" i="4" s="1"/>
  <c r="D99" i="4"/>
  <c r="C99" i="4"/>
  <c r="M98" i="4"/>
  <c r="L98" i="4"/>
  <c r="I98" i="4"/>
  <c r="H98" i="4"/>
  <c r="G98" i="4"/>
  <c r="E98" i="4"/>
  <c r="J98" i="4" s="1"/>
  <c r="D98" i="4"/>
  <c r="C98" i="4"/>
  <c r="B98" i="4"/>
  <c r="E97" i="4"/>
  <c r="M97" i="4" s="1"/>
  <c r="D97" i="4"/>
  <c r="E96" i="4"/>
  <c r="D96" i="4"/>
  <c r="L95" i="4"/>
  <c r="H95" i="4"/>
  <c r="E95" i="4"/>
  <c r="K95" i="4" s="1"/>
  <c r="D95" i="4"/>
  <c r="C95" i="4"/>
  <c r="M94" i="4"/>
  <c r="L94" i="4"/>
  <c r="I94" i="4"/>
  <c r="H94" i="4"/>
  <c r="G94" i="4"/>
  <c r="E94" i="4"/>
  <c r="J94" i="4" s="1"/>
  <c r="D94" i="4"/>
  <c r="C94" i="4"/>
  <c r="B94" i="4"/>
  <c r="E93" i="4"/>
  <c r="M93" i="4" s="1"/>
  <c r="D93" i="4"/>
  <c r="E92" i="4"/>
  <c r="D92" i="4"/>
  <c r="D91" i="4"/>
  <c r="E91" i="4" s="1"/>
  <c r="E90" i="4"/>
  <c r="M90" i="4" s="1"/>
  <c r="D90" i="4"/>
  <c r="I89" i="4"/>
  <c r="E89" i="4"/>
  <c r="K89" i="4" s="1"/>
  <c r="D89" i="4"/>
  <c r="K88" i="4"/>
  <c r="E88" i="4"/>
  <c r="J88" i="4" s="1"/>
  <c r="D88" i="4"/>
  <c r="K87" i="4"/>
  <c r="G87" i="4"/>
  <c r="E87" i="4"/>
  <c r="J87" i="4" s="1"/>
  <c r="D87" i="4"/>
  <c r="B87" i="4"/>
  <c r="E86" i="4"/>
  <c r="M86" i="4" s="1"/>
  <c r="D86" i="4"/>
  <c r="K85" i="4"/>
  <c r="E85" i="4"/>
  <c r="D85" i="4"/>
  <c r="E84" i="4"/>
  <c r="L84" i="4" s="1"/>
  <c r="D84" i="4"/>
  <c r="K83" i="4"/>
  <c r="G83" i="4"/>
  <c r="E83" i="4"/>
  <c r="J83" i="4" s="1"/>
  <c r="D83" i="4"/>
  <c r="B83" i="4"/>
  <c r="E82" i="4"/>
  <c r="M82" i="4" s="1"/>
  <c r="D82" i="4"/>
  <c r="M81" i="4"/>
  <c r="L81" i="4"/>
  <c r="H81" i="4"/>
  <c r="G81" i="4"/>
  <c r="E81" i="4"/>
  <c r="J81" i="4" s="1"/>
  <c r="D81" i="4"/>
  <c r="C81" i="4"/>
  <c r="B81" i="4"/>
  <c r="D80" i="4"/>
  <c r="E80" i="4" s="1"/>
  <c r="E79" i="4"/>
  <c r="D79" i="4"/>
  <c r="E78" i="4"/>
  <c r="L78" i="4" s="1"/>
  <c r="D78" i="4"/>
  <c r="M77" i="4"/>
  <c r="I77" i="4"/>
  <c r="E77" i="4"/>
  <c r="D77" i="4"/>
  <c r="C77" i="4"/>
  <c r="L76" i="4"/>
  <c r="H76" i="4"/>
  <c r="G76" i="4"/>
  <c r="E76" i="4"/>
  <c r="D76" i="4"/>
  <c r="C76" i="4"/>
  <c r="B76" i="4"/>
  <c r="E75" i="4"/>
  <c r="D75" i="4"/>
  <c r="B75" i="4"/>
  <c r="E74" i="4"/>
  <c r="L74" i="4" s="1"/>
  <c r="D74" i="4"/>
  <c r="M73" i="4"/>
  <c r="L73" i="4"/>
  <c r="E73" i="4"/>
  <c r="D73" i="4"/>
  <c r="B73" i="4"/>
  <c r="E72" i="4"/>
  <c r="D72" i="4"/>
  <c r="K71" i="4"/>
  <c r="G71" i="4"/>
  <c r="E71" i="4"/>
  <c r="M71" i="4" s="1"/>
  <c r="D71" i="4"/>
  <c r="B71" i="4"/>
  <c r="E70" i="4"/>
  <c r="L70" i="4" s="1"/>
  <c r="D70" i="4"/>
  <c r="D69" i="4"/>
  <c r="E69" i="4"/>
  <c r="K69" i="4" s="1"/>
  <c r="M68" i="4"/>
  <c r="E68" i="4"/>
  <c r="D68" i="4"/>
  <c r="L67" i="4"/>
  <c r="E67" i="4"/>
  <c r="K67" i="4" s="1"/>
  <c r="D67" i="4"/>
  <c r="E66" i="4"/>
  <c r="J66" i="4" s="1"/>
  <c r="D66" i="4"/>
  <c r="E65" i="4"/>
  <c r="M65" i="4" s="1"/>
  <c r="D65" i="4"/>
  <c r="E64" i="4"/>
  <c r="L64" i="4" s="1"/>
  <c r="D64" i="4"/>
  <c r="L63" i="4"/>
  <c r="I63" i="4"/>
  <c r="E63" i="4"/>
  <c r="K63" i="4" s="1"/>
  <c r="D63" i="4"/>
  <c r="C63" i="4"/>
  <c r="I62" i="4"/>
  <c r="E62" i="4"/>
  <c r="J62" i="4" s="1"/>
  <c r="D62" i="4"/>
  <c r="E61" i="4"/>
  <c r="M61" i="4" s="1"/>
  <c r="D61" i="4"/>
  <c r="E60" i="4"/>
  <c r="L60" i="4" s="1"/>
  <c r="D60" i="4"/>
  <c r="L59" i="4"/>
  <c r="I59" i="4"/>
  <c r="H59" i="4"/>
  <c r="E59" i="4"/>
  <c r="K59" i="4" s="1"/>
  <c r="D59" i="4"/>
  <c r="C59" i="4"/>
  <c r="D58" i="4"/>
  <c r="E58" i="4" s="1"/>
  <c r="E57" i="4"/>
  <c r="M57" i="4" s="1"/>
  <c r="D57" i="4"/>
  <c r="M56" i="4"/>
  <c r="I56" i="4"/>
  <c r="E56" i="4"/>
  <c r="L56" i="4" s="1"/>
  <c r="D56" i="4"/>
  <c r="L55" i="4"/>
  <c r="E55" i="4"/>
  <c r="K55" i="4" s="1"/>
  <c r="D55" i="4"/>
  <c r="E54" i="4"/>
  <c r="J54" i="4" s="1"/>
  <c r="D54" i="4"/>
  <c r="E53" i="4"/>
  <c r="M53" i="4" s="1"/>
  <c r="D53" i="4"/>
  <c r="E52" i="4"/>
  <c r="L52" i="4" s="1"/>
  <c r="D52" i="4"/>
  <c r="L51" i="4"/>
  <c r="I51" i="4"/>
  <c r="E51" i="4"/>
  <c r="K51" i="4" s="1"/>
  <c r="D51" i="4"/>
  <c r="C51" i="4"/>
  <c r="I50" i="4"/>
  <c r="E50" i="4"/>
  <c r="J50" i="4" s="1"/>
  <c r="D50" i="4"/>
  <c r="E49" i="4"/>
  <c r="M49" i="4" s="1"/>
  <c r="D49" i="4"/>
  <c r="E48" i="4"/>
  <c r="L48" i="4" s="1"/>
  <c r="D48" i="4"/>
  <c r="D47" i="4"/>
  <c r="E47" i="4" s="1"/>
  <c r="E46" i="4"/>
  <c r="M46" i="4" s="1"/>
  <c r="D46" i="4"/>
  <c r="M45" i="4"/>
  <c r="E45" i="4"/>
  <c r="L45" i="4" s="1"/>
  <c r="D45" i="4"/>
  <c r="E44" i="4"/>
  <c r="K44" i="4" s="1"/>
  <c r="D44" i="4"/>
  <c r="M43" i="4"/>
  <c r="L43" i="4"/>
  <c r="I43" i="4"/>
  <c r="H43" i="4"/>
  <c r="G43" i="4"/>
  <c r="E43" i="4"/>
  <c r="J43" i="4" s="1"/>
  <c r="D43" i="4"/>
  <c r="C43" i="4"/>
  <c r="B43" i="4"/>
  <c r="E42" i="4"/>
  <c r="M42" i="4" s="1"/>
  <c r="D42" i="4"/>
  <c r="M41" i="4"/>
  <c r="I41" i="4"/>
  <c r="E41" i="4"/>
  <c r="L41" i="4" s="1"/>
  <c r="D41" i="4"/>
  <c r="L40" i="4"/>
  <c r="E40" i="4"/>
  <c r="K40" i="4" s="1"/>
  <c r="D40" i="4"/>
  <c r="E39" i="4"/>
  <c r="J39" i="4" s="1"/>
  <c r="D39" i="4"/>
  <c r="E38" i="4"/>
  <c r="M38" i="4" s="1"/>
  <c r="D38" i="4"/>
  <c r="E37" i="4"/>
  <c r="L37" i="4" s="1"/>
  <c r="D37" i="4"/>
  <c r="D36" i="4"/>
  <c r="E36" i="4" s="1"/>
  <c r="M35" i="4"/>
  <c r="L35" i="4"/>
  <c r="I35" i="4"/>
  <c r="H35" i="4"/>
  <c r="G35" i="4"/>
  <c r="E35" i="4"/>
  <c r="J35" i="4" s="1"/>
  <c r="D35" i="4"/>
  <c r="C35" i="4"/>
  <c r="B35" i="4"/>
  <c r="E34" i="4"/>
  <c r="L34" i="4" s="1"/>
  <c r="D34" i="4"/>
  <c r="M33" i="4"/>
  <c r="I33" i="4"/>
  <c r="E33" i="4"/>
  <c r="K33" i="4" s="1"/>
  <c r="D33" i="4"/>
  <c r="L32" i="4"/>
  <c r="E32" i="4"/>
  <c r="J32" i="4" s="1"/>
  <c r="D32" i="4"/>
  <c r="E31" i="4"/>
  <c r="J31" i="4" s="1"/>
  <c r="D31" i="4"/>
  <c r="E30" i="4"/>
  <c r="L30" i="4" s="1"/>
  <c r="D30" i="4"/>
  <c r="E29" i="4"/>
  <c r="K29" i="4" s="1"/>
  <c r="D29" i="4"/>
  <c r="L28" i="4"/>
  <c r="I28" i="4"/>
  <c r="E28" i="4"/>
  <c r="J28" i="4" s="1"/>
  <c r="D28" i="4"/>
  <c r="C28" i="4"/>
  <c r="I27" i="4"/>
  <c r="E27" i="4"/>
  <c r="J27" i="4" s="1"/>
  <c r="D27" i="4"/>
  <c r="E26" i="4"/>
  <c r="L26" i="4" s="1"/>
  <c r="D26" i="4"/>
  <c r="D25" i="4"/>
  <c r="E25" i="4"/>
  <c r="K25" i="4" s="1"/>
  <c r="K24" i="4"/>
  <c r="G24" i="4"/>
  <c r="E24" i="4"/>
  <c r="M24" i="4" s="1"/>
  <c r="D24" i="4"/>
  <c r="B24" i="4"/>
  <c r="E23" i="4"/>
  <c r="L23" i="4" s="1"/>
  <c r="D23" i="4"/>
  <c r="L22" i="4"/>
  <c r="I22" i="4"/>
  <c r="E22" i="4"/>
  <c r="K22" i="4" s="1"/>
  <c r="D22" i="4"/>
  <c r="C22" i="4"/>
  <c r="I21" i="4"/>
  <c r="E21" i="4"/>
  <c r="J21" i="4" s="1"/>
  <c r="D21" i="4"/>
  <c r="K20" i="4"/>
  <c r="G20" i="4"/>
  <c r="E20" i="4"/>
  <c r="M20" i="4" s="1"/>
  <c r="D20" i="4"/>
  <c r="B20" i="4"/>
  <c r="E19" i="4"/>
  <c r="L19" i="4" s="1"/>
  <c r="D19" i="4"/>
  <c r="L18" i="4"/>
  <c r="I18" i="4"/>
  <c r="E18" i="4"/>
  <c r="K18" i="4" s="1"/>
  <c r="D18" i="4"/>
  <c r="C18" i="4"/>
  <c r="I17" i="4"/>
  <c r="E17" i="4"/>
  <c r="J17" i="4" s="1"/>
  <c r="D17" i="4"/>
  <c r="K16" i="4"/>
  <c r="G16" i="4"/>
  <c r="E16" i="4"/>
  <c r="M16" i="4" s="1"/>
  <c r="D16" i="4"/>
  <c r="B16" i="4"/>
  <c r="E15" i="4"/>
  <c r="L15" i="4" s="1"/>
  <c r="D15" i="4"/>
  <c r="D14" i="4"/>
  <c r="E14" i="4" s="1"/>
  <c r="A18" i="4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S204" i="3"/>
  <c r="S203" i="3"/>
  <c r="S201" i="3"/>
  <c r="S200" i="3"/>
  <c r="S199" i="3"/>
  <c r="S197" i="3"/>
  <c r="S196" i="3"/>
  <c r="S194" i="3"/>
  <c r="S193" i="3"/>
  <c r="S191" i="3"/>
  <c r="S190" i="3"/>
  <c r="S189" i="3"/>
  <c r="Q225" i="3"/>
  <c r="Q238" i="3" s="1"/>
  <c r="P225" i="3"/>
  <c r="O225" i="3"/>
  <c r="K174" i="3"/>
  <c r="K173" i="3"/>
  <c r="K172" i="3"/>
  <c r="K168" i="3"/>
  <c r="Q215" i="3" s="1"/>
  <c r="K166" i="3"/>
  <c r="P204" i="3" s="1"/>
  <c r="K165" i="3"/>
  <c r="L239" i="3"/>
  <c r="L238" i="3"/>
  <c r="L237" i="3"/>
  <c r="L236" i="3"/>
  <c r="L235" i="3"/>
  <c r="L233" i="3"/>
  <c r="K31" i="4" l="1"/>
  <c r="K54" i="4"/>
  <c r="J72" i="4"/>
  <c r="H72" i="4"/>
  <c r="C72" i="4"/>
  <c r="J116" i="4"/>
  <c r="K116" i="4"/>
  <c r="I116" i="4"/>
  <c r="B116" i="4"/>
  <c r="G116" i="4"/>
  <c r="J160" i="4"/>
  <c r="I160" i="4"/>
  <c r="B160" i="4"/>
  <c r="M160" i="4"/>
  <c r="K160" i="4"/>
  <c r="G160" i="4"/>
  <c r="K21" i="4"/>
  <c r="K27" i="4"/>
  <c r="I29" i="4"/>
  <c r="B31" i="4"/>
  <c r="G31" i="4"/>
  <c r="L31" i="4"/>
  <c r="M32" i="4"/>
  <c r="I37" i="4"/>
  <c r="B39" i="4"/>
  <c r="G39" i="4"/>
  <c r="L39" i="4"/>
  <c r="M40" i="4"/>
  <c r="H44" i="4"/>
  <c r="K50" i="4"/>
  <c r="I52" i="4"/>
  <c r="B54" i="4"/>
  <c r="G54" i="4"/>
  <c r="L54" i="4"/>
  <c r="M55" i="4"/>
  <c r="K62" i="4"/>
  <c r="I64" i="4"/>
  <c r="B66" i="4"/>
  <c r="G66" i="4"/>
  <c r="F66" i="4" s="1"/>
  <c r="L66" i="4"/>
  <c r="M67" i="4"/>
  <c r="G72" i="4"/>
  <c r="M79" i="4"/>
  <c r="K79" i="4"/>
  <c r="B79" i="4"/>
  <c r="L96" i="4"/>
  <c r="K96" i="4"/>
  <c r="I96" i="4"/>
  <c r="B96" i="4"/>
  <c r="G96" i="4"/>
  <c r="M116" i="4"/>
  <c r="J120" i="4"/>
  <c r="K120" i="4"/>
  <c r="I120" i="4"/>
  <c r="B120" i="4"/>
  <c r="G120" i="4"/>
  <c r="L129" i="4"/>
  <c r="M129" i="4"/>
  <c r="I129" i="4"/>
  <c r="J131" i="4"/>
  <c r="K131" i="4"/>
  <c r="H131" i="4"/>
  <c r="C131" i="4"/>
  <c r="G131" i="4"/>
  <c r="B131" i="4"/>
  <c r="J215" i="4"/>
  <c r="I215" i="4"/>
  <c r="M215" i="4"/>
  <c r="H215" i="4"/>
  <c r="C215" i="4"/>
  <c r="L215" i="4"/>
  <c r="G215" i="4"/>
  <c r="B215" i="4"/>
  <c r="K215" i="4"/>
  <c r="J132" i="4"/>
  <c r="I132" i="4"/>
  <c r="M132" i="4"/>
  <c r="H132" i="4"/>
  <c r="C132" i="4"/>
  <c r="L132" i="4"/>
  <c r="G132" i="4"/>
  <c r="B132" i="4"/>
  <c r="B17" i="4"/>
  <c r="G17" i="4"/>
  <c r="L17" i="4"/>
  <c r="M18" i="4"/>
  <c r="B21" i="4"/>
  <c r="G21" i="4"/>
  <c r="L21" i="4"/>
  <c r="M22" i="4"/>
  <c r="B27" i="4"/>
  <c r="G27" i="4"/>
  <c r="L27" i="4"/>
  <c r="M28" i="4"/>
  <c r="M29" i="4"/>
  <c r="C31" i="4"/>
  <c r="H31" i="4"/>
  <c r="M31" i="4"/>
  <c r="H32" i="4"/>
  <c r="M37" i="4"/>
  <c r="C39" i="4"/>
  <c r="H39" i="4"/>
  <c r="M39" i="4"/>
  <c r="H40" i="4"/>
  <c r="C44" i="4"/>
  <c r="I44" i="4"/>
  <c r="I48" i="4"/>
  <c r="B50" i="4"/>
  <c r="G50" i="4"/>
  <c r="L50" i="4"/>
  <c r="M51" i="4"/>
  <c r="M52" i="4"/>
  <c r="C54" i="4"/>
  <c r="H54" i="4"/>
  <c r="M54" i="4"/>
  <c r="H55" i="4"/>
  <c r="I60" i="4"/>
  <c r="B62" i="4"/>
  <c r="G62" i="4"/>
  <c r="F62" i="4" s="1"/>
  <c r="L62" i="4"/>
  <c r="M63" i="4"/>
  <c r="M64" i="4"/>
  <c r="C66" i="4"/>
  <c r="H66" i="4"/>
  <c r="M66" i="4"/>
  <c r="H67" i="4"/>
  <c r="B72" i="4"/>
  <c r="K72" i="4"/>
  <c r="K73" i="4"/>
  <c r="I73" i="4"/>
  <c r="C73" i="4"/>
  <c r="M75" i="4"/>
  <c r="G75" i="4"/>
  <c r="K77" i="4"/>
  <c r="L77" i="4"/>
  <c r="G79" i="4"/>
  <c r="L92" i="4"/>
  <c r="K92" i="4"/>
  <c r="I92" i="4"/>
  <c r="B92" i="4"/>
  <c r="G92" i="4"/>
  <c r="M96" i="4"/>
  <c r="M120" i="4"/>
  <c r="J128" i="4"/>
  <c r="I128" i="4"/>
  <c r="M128" i="4"/>
  <c r="H128" i="4"/>
  <c r="C128" i="4"/>
  <c r="L128" i="4"/>
  <c r="G128" i="4"/>
  <c r="B128" i="4"/>
  <c r="L131" i="4"/>
  <c r="L147" i="4"/>
  <c r="K147" i="4"/>
  <c r="I147" i="4"/>
  <c r="B147" i="4"/>
  <c r="G147" i="4"/>
  <c r="K39" i="4"/>
  <c r="M44" i="4"/>
  <c r="K66" i="4"/>
  <c r="J84" i="4"/>
  <c r="K84" i="4"/>
  <c r="H84" i="4"/>
  <c r="C84" i="4"/>
  <c r="G84" i="4"/>
  <c r="B84" i="4"/>
  <c r="L100" i="4"/>
  <c r="K100" i="4"/>
  <c r="I100" i="4"/>
  <c r="B100" i="4"/>
  <c r="G100" i="4"/>
  <c r="K17" i="4"/>
  <c r="C17" i="4"/>
  <c r="H17" i="4"/>
  <c r="M17" i="4"/>
  <c r="H18" i="4"/>
  <c r="C21" i="4"/>
  <c r="H21" i="4"/>
  <c r="M21" i="4"/>
  <c r="H22" i="4"/>
  <c r="C27" i="4"/>
  <c r="H27" i="4"/>
  <c r="M27" i="4"/>
  <c r="H28" i="4"/>
  <c r="I31" i="4"/>
  <c r="C32" i="4"/>
  <c r="I32" i="4"/>
  <c r="K35" i="4"/>
  <c r="I39" i="4"/>
  <c r="C40" i="4"/>
  <c r="I40" i="4"/>
  <c r="K43" i="4"/>
  <c r="L44" i="4"/>
  <c r="I45" i="4"/>
  <c r="M48" i="4"/>
  <c r="C50" i="4"/>
  <c r="H50" i="4"/>
  <c r="M50" i="4"/>
  <c r="H51" i="4"/>
  <c r="I54" i="4"/>
  <c r="C55" i="4"/>
  <c r="I55" i="4"/>
  <c r="M59" i="4"/>
  <c r="M60" i="4"/>
  <c r="C62" i="4"/>
  <c r="H62" i="4"/>
  <c r="M62" i="4"/>
  <c r="H63" i="4"/>
  <c r="I66" i="4"/>
  <c r="C67" i="4"/>
  <c r="I67" i="4"/>
  <c r="L68" i="4"/>
  <c r="I68" i="4"/>
  <c r="L72" i="4"/>
  <c r="H73" i="4"/>
  <c r="K75" i="4"/>
  <c r="J76" i="4"/>
  <c r="K76" i="4"/>
  <c r="B77" i="4"/>
  <c r="H77" i="4"/>
  <c r="J85" i="4"/>
  <c r="I85" i="4"/>
  <c r="M85" i="4"/>
  <c r="H85" i="4"/>
  <c r="C85" i="4"/>
  <c r="L85" i="4"/>
  <c r="G85" i="4"/>
  <c r="F85" i="4" s="1"/>
  <c r="B85" i="4"/>
  <c r="M92" i="4"/>
  <c r="L125" i="4"/>
  <c r="M125" i="4"/>
  <c r="I125" i="4"/>
  <c r="J127" i="4"/>
  <c r="K127" i="4"/>
  <c r="H127" i="4"/>
  <c r="C127" i="4"/>
  <c r="G127" i="4"/>
  <c r="B127" i="4"/>
  <c r="K128" i="4"/>
  <c r="L133" i="4"/>
  <c r="M133" i="4"/>
  <c r="I133" i="4"/>
  <c r="J137" i="4"/>
  <c r="I137" i="4"/>
  <c r="M137" i="4"/>
  <c r="H137" i="4"/>
  <c r="C137" i="4"/>
  <c r="L137" i="4"/>
  <c r="G137" i="4"/>
  <c r="B137" i="4"/>
  <c r="J142" i="4"/>
  <c r="L142" i="4"/>
  <c r="I142" i="4"/>
  <c r="C142" i="4"/>
  <c r="H142" i="4"/>
  <c r="M147" i="4"/>
  <c r="J158" i="4"/>
  <c r="L158" i="4"/>
  <c r="G158" i="4"/>
  <c r="B158" i="4"/>
  <c r="K158" i="4"/>
  <c r="I158" i="4"/>
  <c r="C158" i="4"/>
  <c r="H158" i="4"/>
  <c r="M170" i="4"/>
  <c r="I170" i="4"/>
  <c r="L170" i="4"/>
  <c r="H170" i="4"/>
  <c r="C170" i="4"/>
  <c r="K170" i="4"/>
  <c r="G170" i="4"/>
  <c r="B170" i="4"/>
  <c r="J170" i="4"/>
  <c r="L88" i="4"/>
  <c r="L89" i="4"/>
  <c r="K106" i="4"/>
  <c r="K110" i="4"/>
  <c r="K114" i="4"/>
  <c r="K118" i="4"/>
  <c r="K122" i="4"/>
  <c r="M138" i="4"/>
  <c r="M174" i="4"/>
  <c r="I174" i="4"/>
  <c r="L174" i="4"/>
  <c r="H174" i="4"/>
  <c r="C174" i="4"/>
  <c r="K174" i="4"/>
  <c r="G174" i="4"/>
  <c r="B174" i="4"/>
  <c r="I81" i="4"/>
  <c r="B88" i="4"/>
  <c r="G88" i="4"/>
  <c r="B89" i="4"/>
  <c r="G89" i="4"/>
  <c r="M89" i="4"/>
  <c r="K94" i="4"/>
  <c r="K98" i="4"/>
  <c r="M103" i="4"/>
  <c r="B106" i="4"/>
  <c r="G106" i="4"/>
  <c r="L106" i="4"/>
  <c r="M107" i="4"/>
  <c r="B110" i="4"/>
  <c r="G110" i="4"/>
  <c r="L110" i="4"/>
  <c r="M111" i="4"/>
  <c r="B114" i="4"/>
  <c r="G114" i="4"/>
  <c r="L114" i="4"/>
  <c r="B118" i="4"/>
  <c r="G118" i="4"/>
  <c r="F118" i="4" s="1"/>
  <c r="L118" i="4"/>
  <c r="B122" i="4"/>
  <c r="G122" i="4"/>
  <c r="L122" i="4"/>
  <c r="H138" i="4"/>
  <c r="I141" i="4"/>
  <c r="K145" i="4"/>
  <c r="M149" i="4"/>
  <c r="H150" i="4"/>
  <c r="J151" i="4"/>
  <c r="M151" i="4"/>
  <c r="H151" i="4"/>
  <c r="C151" i="4"/>
  <c r="L151" i="4"/>
  <c r="J155" i="4"/>
  <c r="M155" i="4"/>
  <c r="H155" i="4"/>
  <c r="C155" i="4"/>
  <c r="L155" i="4"/>
  <c r="L166" i="4"/>
  <c r="H166" i="4"/>
  <c r="M166" i="4"/>
  <c r="J174" i="4"/>
  <c r="M178" i="4"/>
  <c r="I178" i="4"/>
  <c r="L178" i="4"/>
  <c r="H178" i="4"/>
  <c r="C178" i="4"/>
  <c r="K178" i="4"/>
  <c r="G178" i="4"/>
  <c r="B178" i="4"/>
  <c r="K81" i="4"/>
  <c r="C88" i="4"/>
  <c r="H88" i="4"/>
  <c r="C89" i="4"/>
  <c r="H89" i="4"/>
  <c r="C106" i="4"/>
  <c r="H106" i="4"/>
  <c r="M106" i="4"/>
  <c r="C110" i="4"/>
  <c r="H110" i="4"/>
  <c r="M110" i="4"/>
  <c r="C114" i="4"/>
  <c r="H114" i="4"/>
  <c r="M114" i="4"/>
  <c r="C118" i="4"/>
  <c r="H118" i="4"/>
  <c r="M118" i="4"/>
  <c r="C122" i="4"/>
  <c r="H122" i="4"/>
  <c r="M122" i="4"/>
  <c r="C138" i="4"/>
  <c r="I138" i="4"/>
  <c r="K141" i="4"/>
  <c r="C150" i="4"/>
  <c r="L150" i="4"/>
  <c r="J153" i="4"/>
  <c r="K153" i="4"/>
  <c r="J162" i="4"/>
  <c r="L162" i="4"/>
  <c r="G162" i="4"/>
  <c r="B162" i="4"/>
  <c r="M162" i="4"/>
  <c r="J164" i="4"/>
  <c r="K164" i="4"/>
  <c r="B164" i="4"/>
  <c r="J204" i="4"/>
  <c r="L204" i="4"/>
  <c r="I204" i="4"/>
  <c r="C204" i="4"/>
  <c r="H204" i="4"/>
  <c r="J219" i="4"/>
  <c r="I219" i="4"/>
  <c r="M219" i="4"/>
  <c r="H219" i="4"/>
  <c r="C219" i="4"/>
  <c r="L219" i="4"/>
  <c r="G219" i="4"/>
  <c r="B219" i="4"/>
  <c r="J169" i="4"/>
  <c r="I172" i="4"/>
  <c r="M172" i="4"/>
  <c r="J173" i="4"/>
  <c r="I176" i="4"/>
  <c r="M176" i="4"/>
  <c r="J177" i="4"/>
  <c r="K182" i="4"/>
  <c r="I207" i="4"/>
  <c r="K211" i="4"/>
  <c r="J172" i="4"/>
  <c r="J176" i="4"/>
  <c r="L182" i="4"/>
  <c r="K183" i="4"/>
  <c r="L186" i="4"/>
  <c r="K187" i="4"/>
  <c r="M191" i="4"/>
  <c r="H192" i="4"/>
  <c r="M195" i="4"/>
  <c r="H196" i="4"/>
  <c r="M199" i="4"/>
  <c r="H200" i="4"/>
  <c r="K207" i="4"/>
  <c r="L165" i="4"/>
  <c r="C169" i="4"/>
  <c r="H169" i="4"/>
  <c r="B172" i="4"/>
  <c r="G172" i="4"/>
  <c r="C173" i="4"/>
  <c r="H173" i="4"/>
  <c r="B176" i="4"/>
  <c r="G176" i="4"/>
  <c r="C177" i="4"/>
  <c r="H177" i="4"/>
  <c r="I180" i="4"/>
  <c r="B182" i="4"/>
  <c r="G182" i="4"/>
  <c r="B183" i="4"/>
  <c r="G183" i="4"/>
  <c r="L183" i="4"/>
  <c r="I184" i="4"/>
  <c r="B186" i="4"/>
  <c r="G186" i="4"/>
  <c r="B187" i="4"/>
  <c r="G187" i="4"/>
  <c r="L187" i="4"/>
  <c r="I188" i="4"/>
  <c r="G191" i="4"/>
  <c r="C192" i="4"/>
  <c r="L192" i="4"/>
  <c r="K193" i="4"/>
  <c r="G195" i="4"/>
  <c r="C196" i="4"/>
  <c r="L196" i="4"/>
  <c r="K197" i="4"/>
  <c r="G199" i="4"/>
  <c r="C200" i="4"/>
  <c r="L200" i="4"/>
  <c r="K203" i="4"/>
  <c r="I205" i="4"/>
  <c r="B207" i="4"/>
  <c r="G207" i="4"/>
  <c r="L207" i="4"/>
  <c r="M208" i="4"/>
  <c r="M209" i="4"/>
  <c r="C211" i="4"/>
  <c r="H211" i="4"/>
  <c r="M211" i="4"/>
  <c r="M213" i="4"/>
  <c r="H214" i="4"/>
  <c r="M217" i="4"/>
  <c r="H218" i="4"/>
  <c r="M221" i="4"/>
  <c r="H222" i="4"/>
  <c r="P226" i="3"/>
  <c r="D3" i="4"/>
  <c r="A24" i="4"/>
  <c r="A15" i="4"/>
  <c r="A19" i="4"/>
  <c r="A23" i="4"/>
  <c r="A21" i="4"/>
  <c r="A16" i="4"/>
  <c r="A14" i="4"/>
  <c r="A20" i="4"/>
  <c r="A22" i="4"/>
  <c r="A17" i="4"/>
  <c r="K212" i="4"/>
  <c r="G212" i="4"/>
  <c r="J212" i="4"/>
  <c r="M212" i="4"/>
  <c r="I212" i="4"/>
  <c r="C212" i="4"/>
  <c r="L212" i="4"/>
  <c r="H212" i="4"/>
  <c r="B212" i="4"/>
  <c r="J214" i="4"/>
  <c r="C216" i="4"/>
  <c r="H216" i="4"/>
  <c r="L216" i="4"/>
  <c r="J218" i="4"/>
  <c r="C220" i="4"/>
  <c r="H220" i="4"/>
  <c r="L220" i="4"/>
  <c r="J222" i="4"/>
  <c r="J213" i="4"/>
  <c r="B214" i="4"/>
  <c r="G214" i="4"/>
  <c r="K214" i="4"/>
  <c r="I216" i="4"/>
  <c r="M216" i="4"/>
  <c r="J217" i="4"/>
  <c r="B218" i="4"/>
  <c r="G218" i="4"/>
  <c r="K218" i="4"/>
  <c r="I220" i="4"/>
  <c r="M220" i="4"/>
  <c r="J221" i="4"/>
  <c r="B222" i="4"/>
  <c r="G222" i="4"/>
  <c r="K222" i="4"/>
  <c r="J216" i="4"/>
  <c r="J220" i="4"/>
  <c r="C213" i="4"/>
  <c r="H213" i="4"/>
  <c r="I214" i="4"/>
  <c r="B216" i="4"/>
  <c r="G216" i="4"/>
  <c r="C217" i="4"/>
  <c r="H217" i="4"/>
  <c r="I218" i="4"/>
  <c r="B220" i="4"/>
  <c r="G220" i="4"/>
  <c r="C221" i="4"/>
  <c r="H221" i="4"/>
  <c r="I222" i="4"/>
  <c r="F217" i="4"/>
  <c r="F214" i="4"/>
  <c r="F219" i="4"/>
  <c r="I201" i="4"/>
  <c r="J206" i="4"/>
  <c r="J210" i="4"/>
  <c r="B201" i="4"/>
  <c r="H201" i="4"/>
  <c r="L201" i="4"/>
  <c r="I202" i="4"/>
  <c r="M202" i="4"/>
  <c r="B204" i="4"/>
  <c r="G204" i="4"/>
  <c r="K204" i="4"/>
  <c r="F204" i="4" s="1"/>
  <c r="C205" i="4"/>
  <c r="H205" i="4"/>
  <c r="L205" i="4"/>
  <c r="I206" i="4"/>
  <c r="M206" i="4"/>
  <c r="B208" i="4"/>
  <c r="G208" i="4"/>
  <c r="K208" i="4"/>
  <c r="C209" i="4"/>
  <c r="H209" i="4"/>
  <c r="L209" i="4"/>
  <c r="I210" i="4"/>
  <c r="M210" i="4"/>
  <c r="J201" i="4"/>
  <c r="B202" i="4"/>
  <c r="G202" i="4"/>
  <c r="F202" i="4" s="1"/>
  <c r="K202" i="4"/>
  <c r="J205" i="4"/>
  <c r="B206" i="4"/>
  <c r="G206" i="4"/>
  <c r="F206" i="4" s="1"/>
  <c r="K206" i="4"/>
  <c r="J209" i="4"/>
  <c r="B210" i="4"/>
  <c r="G210" i="4"/>
  <c r="F210" i="4" s="1"/>
  <c r="K210" i="4"/>
  <c r="C201" i="4"/>
  <c r="M201" i="4"/>
  <c r="J202" i="4"/>
  <c r="G201" i="4"/>
  <c r="C202" i="4"/>
  <c r="H202" i="4"/>
  <c r="B205" i="4"/>
  <c r="G205" i="4"/>
  <c r="F205" i="4" s="1"/>
  <c r="C206" i="4"/>
  <c r="H206" i="4"/>
  <c r="B209" i="4"/>
  <c r="G209" i="4"/>
  <c r="C210" i="4"/>
  <c r="H210" i="4"/>
  <c r="F203" i="4"/>
  <c r="F208" i="4"/>
  <c r="F211" i="4"/>
  <c r="F207" i="4"/>
  <c r="K190" i="4"/>
  <c r="G190" i="4"/>
  <c r="J190" i="4"/>
  <c r="M190" i="4"/>
  <c r="I190" i="4"/>
  <c r="C190" i="4"/>
  <c r="L190" i="4"/>
  <c r="H190" i="4"/>
  <c r="B190" i="4"/>
  <c r="J192" i="4"/>
  <c r="C194" i="4"/>
  <c r="H194" i="4"/>
  <c r="L194" i="4"/>
  <c r="J196" i="4"/>
  <c r="C198" i="4"/>
  <c r="H198" i="4"/>
  <c r="L198" i="4"/>
  <c r="J200" i="4"/>
  <c r="J191" i="4"/>
  <c r="B192" i="4"/>
  <c r="G192" i="4"/>
  <c r="K192" i="4"/>
  <c r="I194" i="4"/>
  <c r="M194" i="4"/>
  <c r="J195" i="4"/>
  <c r="B196" i="4"/>
  <c r="G196" i="4"/>
  <c r="K196" i="4"/>
  <c r="I198" i="4"/>
  <c r="M198" i="4"/>
  <c r="J199" i="4"/>
  <c r="B200" i="4"/>
  <c r="G200" i="4"/>
  <c r="K200" i="4"/>
  <c r="J194" i="4"/>
  <c r="J198" i="4"/>
  <c r="C191" i="4"/>
  <c r="H191" i="4"/>
  <c r="I192" i="4"/>
  <c r="B194" i="4"/>
  <c r="G194" i="4"/>
  <c r="C195" i="4"/>
  <c r="H195" i="4"/>
  <c r="I196" i="4"/>
  <c r="B198" i="4"/>
  <c r="G198" i="4"/>
  <c r="C199" i="4"/>
  <c r="H199" i="4"/>
  <c r="F199" i="4" s="1"/>
  <c r="I200" i="4"/>
  <c r="F191" i="4"/>
  <c r="F195" i="4"/>
  <c r="F192" i="4"/>
  <c r="K179" i="4"/>
  <c r="G179" i="4"/>
  <c r="J179" i="4"/>
  <c r="M179" i="4"/>
  <c r="I179" i="4"/>
  <c r="C179" i="4"/>
  <c r="L179" i="4"/>
  <c r="H179" i="4"/>
  <c r="B179" i="4"/>
  <c r="J181" i="4"/>
  <c r="J185" i="4"/>
  <c r="J189" i="4"/>
  <c r="J180" i="4"/>
  <c r="B181" i="4"/>
  <c r="G181" i="4"/>
  <c r="K181" i="4"/>
  <c r="J184" i="4"/>
  <c r="B185" i="4"/>
  <c r="G185" i="4"/>
  <c r="K185" i="4"/>
  <c r="J188" i="4"/>
  <c r="B189" i="4"/>
  <c r="G189" i="4"/>
  <c r="K189" i="4"/>
  <c r="B180" i="4"/>
  <c r="G180" i="4"/>
  <c r="K180" i="4"/>
  <c r="C181" i="4"/>
  <c r="H181" i="4"/>
  <c r="L181" i="4"/>
  <c r="I182" i="4"/>
  <c r="M182" i="4"/>
  <c r="F182" i="4" s="1"/>
  <c r="B184" i="4"/>
  <c r="G184" i="4"/>
  <c r="K184" i="4"/>
  <c r="C185" i="4"/>
  <c r="H185" i="4"/>
  <c r="L185" i="4"/>
  <c r="I186" i="4"/>
  <c r="M186" i="4"/>
  <c r="B188" i="4"/>
  <c r="G188" i="4"/>
  <c r="K188" i="4"/>
  <c r="C189" i="4"/>
  <c r="H189" i="4"/>
  <c r="L189" i="4"/>
  <c r="C180" i="4"/>
  <c r="H180" i="4"/>
  <c r="I181" i="4"/>
  <c r="C184" i="4"/>
  <c r="H184" i="4"/>
  <c r="I185" i="4"/>
  <c r="F185" i="4" s="1"/>
  <c r="C188" i="4"/>
  <c r="H188" i="4"/>
  <c r="I189" i="4"/>
  <c r="F189" i="4"/>
  <c r="F186" i="4"/>
  <c r="I168" i="4"/>
  <c r="B168" i="4"/>
  <c r="H168" i="4"/>
  <c r="F168" i="4" s="1"/>
  <c r="L168" i="4"/>
  <c r="C168" i="4"/>
  <c r="M168" i="4"/>
  <c r="J168" i="4"/>
  <c r="G168" i="4"/>
  <c r="F172" i="4"/>
  <c r="F169" i="4"/>
  <c r="F173" i="4"/>
  <c r="F176" i="4"/>
  <c r="F177" i="4"/>
  <c r="F171" i="4"/>
  <c r="K157" i="4"/>
  <c r="G157" i="4"/>
  <c r="J157" i="4"/>
  <c r="M157" i="4"/>
  <c r="I157" i="4"/>
  <c r="C157" i="4"/>
  <c r="L157" i="4"/>
  <c r="H157" i="4"/>
  <c r="B157" i="4"/>
  <c r="J159" i="4"/>
  <c r="J163" i="4"/>
  <c r="J167" i="4"/>
  <c r="B159" i="4"/>
  <c r="G159" i="4"/>
  <c r="K159" i="4"/>
  <c r="C160" i="4"/>
  <c r="H160" i="4"/>
  <c r="L160" i="4"/>
  <c r="F160" i="4" s="1"/>
  <c r="I161" i="4"/>
  <c r="M161" i="4"/>
  <c r="B163" i="4"/>
  <c r="G163" i="4"/>
  <c r="K163" i="4"/>
  <c r="C164" i="4"/>
  <c r="H164" i="4"/>
  <c r="L164" i="4"/>
  <c r="I165" i="4"/>
  <c r="M165" i="4"/>
  <c r="F165" i="4" s="1"/>
  <c r="J166" i="4"/>
  <c r="B167" i="4"/>
  <c r="G167" i="4"/>
  <c r="K167" i="4"/>
  <c r="C159" i="4"/>
  <c r="H159" i="4"/>
  <c r="L159" i="4"/>
  <c r="J161" i="4"/>
  <c r="C163" i="4"/>
  <c r="H163" i="4"/>
  <c r="L163" i="4"/>
  <c r="I164" i="4"/>
  <c r="F164" i="4" s="1"/>
  <c r="M164" i="4"/>
  <c r="B166" i="4"/>
  <c r="G166" i="4"/>
  <c r="K166" i="4"/>
  <c r="C167" i="4"/>
  <c r="H167" i="4"/>
  <c r="L167" i="4"/>
  <c r="I159" i="4"/>
  <c r="B161" i="4"/>
  <c r="G161" i="4"/>
  <c r="I163" i="4"/>
  <c r="I167" i="4"/>
  <c r="K146" i="4"/>
  <c r="G146" i="4"/>
  <c r="J146" i="4"/>
  <c r="M146" i="4"/>
  <c r="I146" i="4"/>
  <c r="C146" i="4"/>
  <c r="L146" i="4"/>
  <c r="H146" i="4"/>
  <c r="B146" i="4"/>
  <c r="J148" i="4"/>
  <c r="J152" i="4"/>
  <c r="J156" i="4"/>
  <c r="J147" i="4"/>
  <c r="B148" i="4"/>
  <c r="G148" i="4"/>
  <c r="K148" i="4"/>
  <c r="H149" i="4"/>
  <c r="L149" i="4"/>
  <c r="F149" i="4" s="1"/>
  <c r="I150" i="4"/>
  <c r="M150" i="4"/>
  <c r="B152" i="4"/>
  <c r="G152" i="4"/>
  <c r="K152" i="4"/>
  <c r="C153" i="4"/>
  <c r="H153" i="4"/>
  <c r="L153" i="4"/>
  <c r="F153" i="4" s="1"/>
  <c r="I154" i="4"/>
  <c r="M154" i="4"/>
  <c r="B156" i="4"/>
  <c r="G156" i="4"/>
  <c r="F156" i="4" s="1"/>
  <c r="K156" i="4"/>
  <c r="C148" i="4"/>
  <c r="H148" i="4"/>
  <c r="F148" i="4" s="1"/>
  <c r="L148" i="4"/>
  <c r="J150" i="4"/>
  <c r="C152" i="4"/>
  <c r="H152" i="4"/>
  <c r="L152" i="4"/>
  <c r="J154" i="4"/>
  <c r="C156" i="4"/>
  <c r="H156" i="4"/>
  <c r="L156" i="4"/>
  <c r="C147" i="4"/>
  <c r="H147" i="4"/>
  <c r="I148" i="4"/>
  <c r="B150" i="4"/>
  <c r="G150" i="4"/>
  <c r="I152" i="4"/>
  <c r="B154" i="4"/>
  <c r="G154" i="4"/>
  <c r="F154" i="4" s="1"/>
  <c r="I156" i="4"/>
  <c r="F150" i="4"/>
  <c r="I135" i="4"/>
  <c r="J140" i="4"/>
  <c r="J144" i="4"/>
  <c r="B135" i="4"/>
  <c r="H135" i="4"/>
  <c r="L135" i="4"/>
  <c r="I136" i="4"/>
  <c r="M136" i="4"/>
  <c r="B138" i="4"/>
  <c r="G138" i="4"/>
  <c r="K138" i="4"/>
  <c r="C139" i="4"/>
  <c r="H139" i="4"/>
  <c r="L139" i="4"/>
  <c r="I140" i="4"/>
  <c r="M140" i="4"/>
  <c r="B142" i="4"/>
  <c r="G142" i="4"/>
  <c r="K142" i="4"/>
  <c r="C143" i="4"/>
  <c r="H143" i="4"/>
  <c r="L143" i="4"/>
  <c r="I144" i="4"/>
  <c r="M144" i="4"/>
  <c r="J135" i="4"/>
  <c r="B136" i="4"/>
  <c r="G136" i="4"/>
  <c r="K136" i="4"/>
  <c r="J139" i="4"/>
  <c r="B140" i="4"/>
  <c r="G140" i="4"/>
  <c r="F140" i="4" s="1"/>
  <c r="K140" i="4"/>
  <c r="J143" i="4"/>
  <c r="B144" i="4"/>
  <c r="G144" i="4"/>
  <c r="F144" i="4" s="1"/>
  <c r="K144" i="4"/>
  <c r="C135" i="4"/>
  <c r="M135" i="4"/>
  <c r="J136" i="4"/>
  <c r="G135" i="4"/>
  <c r="C136" i="4"/>
  <c r="H136" i="4"/>
  <c r="B139" i="4"/>
  <c r="G139" i="4"/>
  <c r="C140" i="4"/>
  <c r="H140" i="4"/>
  <c r="B143" i="4"/>
  <c r="G143" i="4"/>
  <c r="C144" i="4"/>
  <c r="H144" i="4"/>
  <c r="F136" i="4"/>
  <c r="F137" i="4"/>
  <c r="F141" i="4"/>
  <c r="K124" i="4"/>
  <c r="G124" i="4"/>
  <c r="J124" i="4"/>
  <c r="M124" i="4"/>
  <c r="I124" i="4"/>
  <c r="C124" i="4"/>
  <c r="L124" i="4"/>
  <c r="H124" i="4"/>
  <c r="F124" i="4" s="1"/>
  <c r="B124" i="4"/>
  <c r="J126" i="4"/>
  <c r="J130" i="4"/>
  <c r="J134" i="4"/>
  <c r="F134" i="4" s="1"/>
  <c r="J125" i="4"/>
  <c r="B126" i="4"/>
  <c r="G126" i="4"/>
  <c r="K126" i="4"/>
  <c r="J129" i="4"/>
  <c r="B130" i="4"/>
  <c r="G130" i="4"/>
  <c r="K130" i="4"/>
  <c r="J133" i="4"/>
  <c r="B134" i="4"/>
  <c r="G134" i="4"/>
  <c r="K134" i="4"/>
  <c r="B125" i="4"/>
  <c r="G125" i="4"/>
  <c r="K125" i="4"/>
  <c r="C126" i="4"/>
  <c r="H126" i="4"/>
  <c r="L126" i="4"/>
  <c r="I127" i="4"/>
  <c r="M127" i="4"/>
  <c r="F127" i="4" s="1"/>
  <c r="B129" i="4"/>
  <c r="G129" i="4"/>
  <c r="K129" i="4"/>
  <c r="C130" i="4"/>
  <c r="H130" i="4"/>
  <c r="L130" i="4"/>
  <c r="I131" i="4"/>
  <c r="M131" i="4"/>
  <c r="B133" i="4"/>
  <c r="G133" i="4"/>
  <c r="K133" i="4"/>
  <c r="C134" i="4"/>
  <c r="H134" i="4"/>
  <c r="L134" i="4"/>
  <c r="C125" i="4"/>
  <c r="H125" i="4"/>
  <c r="I126" i="4"/>
  <c r="C129" i="4"/>
  <c r="H129" i="4"/>
  <c r="I130" i="4"/>
  <c r="C133" i="4"/>
  <c r="H133" i="4"/>
  <c r="I134" i="4"/>
  <c r="F131" i="4"/>
  <c r="F128" i="4"/>
  <c r="F132" i="4"/>
  <c r="K113" i="4"/>
  <c r="G113" i="4"/>
  <c r="J113" i="4"/>
  <c r="M113" i="4"/>
  <c r="I113" i="4"/>
  <c r="C113" i="4"/>
  <c r="L113" i="4"/>
  <c r="H113" i="4"/>
  <c r="B113" i="4"/>
  <c r="J115" i="4"/>
  <c r="J119" i="4"/>
  <c r="J123" i="4"/>
  <c r="B115" i="4"/>
  <c r="G115" i="4"/>
  <c r="K115" i="4"/>
  <c r="C116" i="4"/>
  <c r="H116" i="4"/>
  <c r="L116" i="4"/>
  <c r="I117" i="4"/>
  <c r="F117" i="4" s="1"/>
  <c r="M117" i="4"/>
  <c r="B119" i="4"/>
  <c r="G119" i="4"/>
  <c r="F119" i="4" s="1"/>
  <c r="K119" i="4"/>
  <c r="C120" i="4"/>
  <c r="H120" i="4"/>
  <c r="L120" i="4"/>
  <c r="I121" i="4"/>
  <c r="M121" i="4"/>
  <c r="B123" i="4"/>
  <c r="G123" i="4"/>
  <c r="K123" i="4"/>
  <c r="C115" i="4"/>
  <c r="H115" i="4"/>
  <c r="L115" i="4"/>
  <c r="J117" i="4"/>
  <c r="C119" i="4"/>
  <c r="H119" i="4"/>
  <c r="L119" i="4"/>
  <c r="J121" i="4"/>
  <c r="C123" i="4"/>
  <c r="H123" i="4"/>
  <c r="L123" i="4"/>
  <c r="I115" i="4"/>
  <c r="B117" i="4"/>
  <c r="G117" i="4"/>
  <c r="I119" i="4"/>
  <c r="B121" i="4"/>
  <c r="G121" i="4"/>
  <c r="I123" i="4"/>
  <c r="F122" i="4"/>
  <c r="F114" i="4"/>
  <c r="K102" i="4"/>
  <c r="G102" i="4"/>
  <c r="J102" i="4"/>
  <c r="M102" i="4"/>
  <c r="I102" i="4"/>
  <c r="C102" i="4"/>
  <c r="L102" i="4"/>
  <c r="H102" i="4"/>
  <c r="B102" i="4"/>
  <c r="J104" i="4"/>
  <c r="J108" i="4"/>
  <c r="J112" i="4"/>
  <c r="J103" i="4"/>
  <c r="B104" i="4"/>
  <c r="G104" i="4"/>
  <c r="K104" i="4"/>
  <c r="F104" i="4" s="1"/>
  <c r="C105" i="4"/>
  <c r="H105" i="4"/>
  <c r="L105" i="4"/>
  <c r="J107" i="4"/>
  <c r="B108" i="4"/>
  <c r="G108" i="4"/>
  <c r="K108" i="4"/>
  <c r="C109" i="4"/>
  <c r="H109" i="4"/>
  <c r="L109" i="4"/>
  <c r="J111" i="4"/>
  <c r="B112" i="4"/>
  <c r="G112" i="4"/>
  <c r="K112" i="4"/>
  <c r="B103" i="4"/>
  <c r="G103" i="4"/>
  <c r="C104" i="4"/>
  <c r="H104" i="4"/>
  <c r="L104" i="4"/>
  <c r="I105" i="4"/>
  <c r="F105" i="4" s="1"/>
  <c r="M105" i="4"/>
  <c r="B107" i="4"/>
  <c r="G107" i="4"/>
  <c r="C108" i="4"/>
  <c r="H108" i="4"/>
  <c r="L108" i="4"/>
  <c r="I109" i="4"/>
  <c r="M109" i="4"/>
  <c r="F109" i="4" s="1"/>
  <c r="B111" i="4"/>
  <c r="G111" i="4"/>
  <c r="C112" i="4"/>
  <c r="H112" i="4"/>
  <c r="L112" i="4"/>
  <c r="I104" i="4"/>
  <c r="I108" i="4"/>
  <c r="I112" i="4"/>
  <c r="F112" i="4"/>
  <c r="F106" i="4"/>
  <c r="K91" i="4"/>
  <c r="G91" i="4"/>
  <c r="B91" i="4"/>
  <c r="J91" i="4"/>
  <c r="M91" i="4"/>
  <c r="I91" i="4"/>
  <c r="C91" i="4"/>
  <c r="L91" i="4"/>
  <c r="H91" i="4"/>
  <c r="J93" i="4"/>
  <c r="J97" i="4"/>
  <c r="J101" i="4"/>
  <c r="J92" i="4"/>
  <c r="B93" i="4"/>
  <c r="G93" i="4"/>
  <c r="F93" i="4" s="1"/>
  <c r="K93" i="4"/>
  <c r="I95" i="4"/>
  <c r="M95" i="4"/>
  <c r="J96" i="4"/>
  <c r="B97" i="4"/>
  <c r="G97" i="4"/>
  <c r="K97" i="4"/>
  <c r="I99" i="4"/>
  <c r="M99" i="4"/>
  <c r="J100" i="4"/>
  <c r="B101" i="4"/>
  <c r="G101" i="4"/>
  <c r="F101" i="4" s="1"/>
  <c r="K101" i="4"/>
  <c r="C93" i="4"/>
  <c r="H93" i="4"/>
  <c r="L93" i="4"/>
  <c r="J95" i="4"/>
  <c r="C97" i="4"/>
  <c r="H97" i="4"/>
  <c r="L97" i="4"/>
  <c r="J99" i="4"/>
  <c r="C101" i="4"/>
  <c r="H101" i="4"/>
  <c r="L101" i="4"/>
  <c r="C92" i="4"/>
  <c r="H92" i="4"/>
  <c r="I93" i="4"/>
  <c r="B95" i="4"/>
  <c r="G95" i="4"/>
  <c r="C96" i="4"/>
  <c r="H96" i="4"/>
  <c r="I97" i="4"/>
  <c r="F97" i="4" s="1"/>
  <c r="B99" i="4"/>
  <c r="G99" i="4"/>
  <c r="C100" i="4"/>
  <c r="H100" i="4"/>
  <c r="I101" i="4"/>
  <c r="F94" i="4"/>
  <c r="F98" i="4"/>
  <c r="K80" i="4"/>
  <c r="G80" i="4"/>
  <c r="J80" i="4"/>
  <c r="M80" i="4"/>
  <c r="I80" i="4"/>
  <c r="C80" i="4"/>
  <c r="L80" i="4"/>
  <c r="H80" i="4"/>
  <c r="B80" i="4"/>
  <c r="J82" i="4"/>
  <c r="J86" i="4"/>
  <c r="J90" i="4"/>
  <c r="B82" i="4"/>
  <c r="G82" i="4"/>
  <c r="K82" i="4"/>
  <c r="C83" i="4"/>
  <c r="H83" i="4"/>
  <c r="L83" i="4"/>
  <c r="I84" i="4"/>
  <c r="M84" i="4"/>
  <c r="B86" i="4"/>
  <c r="G86" i="4"/>
  <c r="K86" i="4"/>
  <c r="C87" i="4"/>
  <c r="H87" i="4"/>
  <c r="L87" i="4"/>
  <c r="I88" i="4"/>
  <c r="M88" i="4"/>
  <c r="J89" i="4"/>
  <c r="B90" i="4"/>
  <c r="G90" i="4"/>
  <c r="K90" i="4"/>
  <c r="C82" i="4"/>
  <c r="H82" i="4"/>
  <c r="L82" i="4"/>
  <c r="I83" i="4"/>
  <c r="M83" i="4"/>
  <c r="C86" i="4"/>
  <c r="H86" i="4"/>
  <c r="L86" i="4"/>
  <c r="I87" i="4"/>
  <c r="M87" i="4"/>
  <c r="C90" i="4"/>
  <c r="H90" i="4"/>
  <c r="L90" i="4"/>
  <c r="I82" i="4"/>
  <c r="I86" i="4"/>
  <c r="I90" i="4"/>
  <c r="F81" i="4"/>
  <c r="F88" i="4"/>
  <c r="F89" i="4"/>
  <c r="B69" i="4"/>
  <c r="H69" i="4"/>
  <c r="L69" i="4"/>
  <c r="I70" i="4"/>
  <c r="F70" i="4" s="1"/>
  <c r="M70" i="4"/>
  <c r="J71" i="4"/>
  <c r="I74" i="4"/>
  <c r="M74" i="4"/>
  <c r="J75" i="4"/>
  <c r="I78" i="4"/>
  <c r="M78" i="4"/>
  <c r="J79" i="4"/>
  <c r="J69" i="4"/>
  <c r="B70" i="4"/>
  <c r="G70" i="4"/>
  <c r="K70" i="4"/>
  <c r="C71" i="4"/>
  <c r="H71" i="4"/>
  <c r="L71" i="4"/>
  <c r="I72" i="4"/>
  <c r="M72" i="4"/>
  <c r="J73" i="4"/>
  <c r="B74" i="4"/>
  <c r="G74" i="4"/>
  <c r="F74" i="4" s="1"/>
  <c r="K74" i="4"/>
  <c r="C75" i="4"/>
  <c r="H75" i="4"/>
  <c r="L75" i="4"/>
  <c r="I76" i="4"/>
  <c r="M76" i="4"/>
  <c r="J77" i="4"/>
  <c r="B78" i="4"/>
  <c r="G78" i="4"/>
  <c r="K78" i="4"/>
  <c r="C79" i="4"/>
  <c r="H79" i="4"/>
  <c r="L79" i="4"/>
  <c r="C69" i="4"/>
  <c r="I69" i="4"/>
  <c r="M69" i="4"/>
  <c r="J70" i="4"/>
  <c r="J74" i="4"/>
  <c r="J78" i="4"/>
  <c r="G69" i="4"/>
  <c r="C70" i="4"/>
  <c r="H70" i="4"/>
  <c r="I71" i="4"/>
  <c r="G73" i="4"/>
  <c r="C74" i="4"/>
  <c r="H74" i="4"/>
  <c r="I75" i="4"/>
  <c r="G77" i="4"/>
  <c r="C78" i="4"/>
  <c r="H78" i="4"/>
  <c r="I79" i="4"/>
  <c r="F73" i="4"/>
  <c r="F77" i="4"/>
  <c r="J58" i="4"/>
  <c r="M58" i="4"/>
  <c r="I58" i="4"/>
  <c r="C58" i="4"/>
  <c r="K58" i="4"/>
  <c r="G58" i="4"/>
  <c r="L58" i="4"/>
  <c r="H58" i="4"/>
  <c r="B58" i="4"/>
  <c r="J60" i="4"/>
  <c r="B61" i="4"/>
  <c r="G61" i="4"/>
  <c r="F61" i="4" s="1"/>
  <c r="K61" i="4"/>
  <c r="J64" i="4"/>
  <c r="B65" i="4"/>
  <c r="G65" i="4"/>
  <c r="K65" i="4"/>
  <c r="J68" i="4"/>
  <c r="J61" i="4"/>
  <c r="J65" i="4"/>
  <c r="J59" i="4"/>
  <c r="B60" i="4"/>
  <c r="G60" i="4"/>
  <c r="F60" i="4" s="1"/>
  <c r="K60" i="4"/>
  <c r="C61" i="4"/>
  <c r="H61" i="4"/>
  <c r="L61" i="4"/>
  <c r="J63" i="4"/>
  <c r="B64" i="4"/>
  <c r="G64" i="4"/>
  <c r="K64" i="4"/>
  <c r="C65" i="4"/>
  <c r="H65" i="4"/>
  <c r="L65" i="4"/>
  <c r="J67" i="4"/>
  <c r="B68" i="4"/>
  <c r="G68" i="4"/>
  <c r="F68" i="4" s="1"/>
  <c r="K68" i="4"/>
  <c r="B59" i="4"/>
  <c r="G59" i="4"/>
  <c r="C60" i="4"/>
  <c r="H60" i="4"/>
  <c r="I61" i="4"/>
  <c r="B63" i="4"/>
  <c r="G63" i="4"/>
  <c r="C64" i="4"/>
  <c r="H64" i="4"/>
  <c r="I65" i="4"/>
  <c r="B67" i="4"/>
  <c r="G67" i="4"/>
  <c r="C68" i="4"/>
  <c r="H68" i="4"/>
  <c r="F64" i="4"/>
  <c r="K47" i="4"/>
  <c r="G47" i="4"/>
  <c r="J47" i="4"/>
  <c r="M47" i="4"/>
  <c r="I47" i="4"/>
  <c r="C47" i="4"/>
  <c r="L47" i="4"/>
  <c r="H47" i="4"/>
  <c r="B47" i="4"/>
  <c r="J49" i="4"/>
  <c r="J53" i="4"/>
  <c r="J57" i="4"/>
  <c r="J48" i="4"/>
  <c r="B49" i="4"/>
  <c r="G49" i="4"/>
  <c r="F49" i="4" s="1"/>
  <c r="K49" i="4"/>
  <c r="J52" i="4"/>
  <c r="B53" i="4"/>
  <c r="G53" i="4"/>
  <c r="F53" i="4" s="1"/>
  <c r="K53" i="4"/>
  <c r="J56" i="4"/>
  <c r="B57" i="4"/>
  <c r="G57" i="4"/>
  <c r="K57" i="4"/>
  <c r="B48" i="4"/>
  <c r="G48" i="4"/>
  <c r="K48" i="4"/>
  <c r="C49" i="4"/>
  <c r="H49" i="4"/>
  <c r="L49" i="4"/>
  <c r="J51" i="4"/>
  <c r="F51" i="4" s="1"/>
  <c r="B52" i="4"/>
  <c r="G52" i="4"/>
  <c r="K52" i="4"/>
  <c r="C53" i="4"/>
  <c r="H53" i="4"/>
  <c r="L53" i="4"/>
  <c r="J55" i="4"/>
  <c r="B56" i="4"/>
  <c r="G56" i="4"/>
  <c r="F56" i="4" s="1"/>
  <c r="K56" i="4"/>
  <c r="C57" i="4"/>
  <c r="H57" i="4"/>
  <c r="F57" i="4" s="1"/>
  <c r="L57" i="4"/>
  <c r="C48" i="4"/>
  <c r="H48" i="4"/>
  <c r="I49" i="4"/>
  <c r="B51" i="4"/>
  <c r="G51" i="4"/>
  <c r="C52" i="4"/>
  <c r="H52" i="4"/>
  <c r="I53" i="4"/>
  <c r="B55" i="4"/>
  <c r="G55" i="4"/>
  <c r="C56" i="4"/>
  <c r="H56" i="4"/>
  <c r="I57" i="4"/>
  <c r="F48" i="4"/>
  <c r="F50" i="4"/>
  <c r="F54" i="4"/>
  <c r="K36" i="4"/>
  <c r="G36" i="4"/>
  <c r="J36" i="4"/>
  <c r="M36" i="4"/>
  <c r="I36" i="4"/>
  <c r="C36" i="4"/>
  <c r="L36" i="4"/>
  <c r="H36" i="4"/>
  <c r="B36" i="4"/>
  <c r="J38" i="4"/>
  <c r="J42" i="4"/>
  <c r="J46" i="4"/>
  <c r="J37" i="4"/>
  <c r="B38" i="4"/>
  <c r="G38" i="4"/>
  <c r="K38" i="4"/>
  <c r="J41" i="4"/>
  <c r="B42" i="4"/>
  <c r="G42" i="4"/>
  <c r="K42" i="4"/>
  <c r="J45" i="4"/>
  <c r="B46" i="4"/>
  <c r="G46" i="4"/>
  <c r="K46" i="4"/>
  <c r="B37" i="4"/>
  <c r="G37" i="4"/>
  <c r="F37" i="4" s="1"/>
  <c r="K37" i="4"/>
  <c r="C38" i="4"/>
  <c r="H38" i="4"/>
  <c r="L38" i="4"/>
  <c r="J40" i="4"/>
  <c r="B41" i="4"/>
  <c r="G41" i="4"/>
  <c r="K41" i="4"/>
  <c r="C42" i="4"/>
  <c r="H42" i="4"/>
  <c r="L42" i="4"/>
  <c r="J44" i="4"/>
  <c r="B45" i="4"/>
  <c r="G45" i="4"/>
  <c r="K45" i="4"/>
  <c r="C46" i="4"/>
  <c r="H46" i="4"/>
  <c r="L46" i="4"/>
  <c r="C37" i="4"/>
  <c r="H37" i="4"/>
  <c r="I38" i="4"/>
  <c r="B40" i="4"/>
  <c r="G40" i="4"/>
  <c r="C41" i="4"/>
  <c r="H41" i="4"/>
  <c r="I42" i="4"/>
  <c r="B44" i="4"/>
  <c r="G44" i="4"/>
  <c r="C45" i="4"/>
  <c r="H45" i="4"/>
  <c r="F45" i="4" s="1"/>
  <c r="I46" i="4"/>
  <c r="F44" i="4"/>
  <c r="F39" i="4"/>
  <c r="C25" i="4"/>
  <c r="J30" i="4"/>
  <c r="J34" i="4"/>
  <c r="B25" i="4"/>
  <c r="H25" i="4"/>
  <c r="L25" i="4"/>
  <c r="I26" i="4"/>
  <c r="M26" i="4"/>
  <c r="B28" i="4"/>
  <c r="G28" i="4"/>
  <c r="K28" i="4"/>
  <c r="C29" i="4"/>
  <c r="H29" i="4"/>
  <c r="L29" i="4"/>
  <c r="I30" i="4"/>
  <c r="M30" i="4"/>
  <c r="B32" i="4"/>
  <c r="G32" i="4"/>
  <c r="K32" i="4"/>
  <c r="C33" i="4"/>
  <c r="H33" i="4"/>
  <c r="L33" i="4"/>
  <c r="I34" i="4"/>
  <c r="M34" i="4"/>
  <c r="J25" i="4"/>
  <c r="B26" i="4"/>
  <c r="G26" i="4"/>
  <c r="K26" i="4"/>
  <c r="J29" i="4"/>
  <c r="F29" i="4" s="1"/>
  <c r="B30" i="4"/>
  <c r="G30" i="4"/>
  <c r="F30" i="4" s="1"/>
  <c r="K30" i="4"/>
  <c r="J33" i="4"/>
  <c r="B34" i="4"/>
  <c r="G34" i="4"/>
  <c r="K34" i="4"/>
  <c r="I25" i="4"/>
  <c r="M25" i="4"/>
  <c r="J26" i="4"/>
  <c r="G25" i="4"/>
  <c r="C26" i="4"/>
  <c r="H26" i="4"/>
  <c r="B29" i="4"/>
  <c r="G29" i="4"/>
  <c r="C30" i="4"/>
  <c r="H30" i="4"/>
  <c r="B33" i="4"/>
  <c r="G33" i="4"/>
  <c r="C34" i="4"/>
  <c r="H34" i="4"/>
  <c r="F26" i="4"/>
  <c r="F33" i="4"/>
  <c r="F34" i="4"/>
  <c r="K14" i="4"/>
  <c r="G14" i="4"/>
  <c r="I14" i="4"/>
  <c r="J14" i="4"/>
  <c r="M14" i="4"/>
  <c r="C14" i="4"/>
  <c r="L14" i="4"/>
  <c r="H14" i="4"/>
  <c r="F14" i="4" s="1"/>
  <c r="B14" i="4"/>
  <c r="I15" i="4"/>
  <c r="M15" i="4"/>
  <c r="J16" i="4"/>
  <c r="I19" i="4"/>
  <c r="M19" i="4"/>
  <c r="J20" i="4"/>
  <c r="F20" i="4" s="1"/>
  <c r="I23" i="4"/>
  <c r="M23" i="4"/>
  <c r="J24" i="4"/>
  <c r="B15" i="4"/>
  <c r="G15" i="4"/>
  <c r="F15" i="4" s="1"/>
  <c r="K15" i="4"/>
  <c r="C16" i="4"/>
  <c r="H16" i="4"/>
  <c r="F16" i="4" s="1"/>
  <c r="L16" i="4"/>
  <c r="J18" i="4"/>
  <c r="B19" i="4"/>
  <c r="G19" i="4"/>
  <c r="F19" i="4" s="1"/>
  <c r="K19" i="4"/>
  <c r="C20" i="4"/>
  <c r="H20" i="4"/>
  <c r="L20" i="4"/>
  <c r="J22" i="4"/>
  <c r="B23" i="4"/>
  <c r="G23" i="4"/>
  <c r="K23" i="4"/>
  <c r="F23" i="4" s="1"/>
  <c r="C24" i="4"/>
  <c r="H24" i="4"/>
  <c r="L24" i="4"/>
  <c r="J15" i="4"/>
  <c r="J19" i="4"/>
  <c r="J23" i="4"/>
  <c r="C15" i="4"/>
  <c r="H15" i="4"/>
  <c r="I16" i="4"/>
  <c r="B18" i="4"/>
  <c r="G18" i="4"/>
  <c r="C19" i="4"/>
  <c r="H19" i="4"/>
  <c r="I20" i="4"/>
  <c r="B22" i="4"/>
  <c r="G22" i="4"/>
  <c r="C23" i="4"/>
  <c r="H23" i="4"/>
  <c r="I24" i="4"/>
  <c r="F17" i="4"/>
  <c r="F18" i="4"/>
  <c r="F24" i="4"/>
  <c r="F21" i="4"/>
  <c r="F22" i="4"/>
  <c r="P197" i="3"/>
  <c r="P201" i="3"/>
  <c r="O226" i="3"/>
  <c r="O234" i="3"/>
  <c r="Q234" i="3"/>
  <c r="Q236" i="3"/>
  <c r="Q232" i="3"/>
  <c r="S216" i="3"/>
  <c r="T216" i="3" s="1"/>
  <c r="T220" i="3" s="1"/>
  <c r="O232" i="3"/>
  <c r="P233" i="3"/>
  <c r="O236" i="3"/>
  <c r="P237" i="3"/>
  <c r="Q226" i="3"/>
  <c r="P232" i="3"/>
  <c r="Q233" i="3"/>
  <c r="O235" i="3"/>
  <c r="P236" i="3"/>
  <c r="Q237" i="3"/>
  <c r="O239" i="3"/>
  <c r="P235" i="3"/>
  <c r="O238" i="3"/>
  <c r="P239" i="3"/>
  <c r="O233" i="3"/>
  <c r="P234" i="3"/>
  <c r="Q235" i="3"/>
  <c r="O237" i="3"/>
  <c r="P238" i="3"/>
  <c r="Q239" i="3"/>
  <c r="O229" i="3"/>
  <c r="P191" i="3"/>
  <c r="P193" i="3"/>
  <c r="P195" i="3"/>
  <c r="P198" i="3"/>
  <c r="P200" i="3"/>
  <c r="P203" i="3"/>
  <c r="P192" i="3"/>
  <c r="P194" i="3"/>
  <c r="P196" i="3"/>
  <c r="P199" i="3"/>
  <c r="P202" i="3"/>
  <c r="N215" i="3" l="1"/>
  <c r="F65" i="4"/>
  <c r="F58" i="4"/>
  <c r="F78" i="4"/>
  <c r="F115" i="4"/>
  <c r="F218" i="4"/>
  <c r="F69" i="4"/>
  <c r="F222" i="4"/>
  <c r="F212" i="4"/>
  <c r="F41" i="4"/>
  <c r="F82" i="4"/>
  <c r="F80" i="4"/>
  <c r="F108" i="4"/>
  <c r="F142" i="4"/>
  <c r="F181" i="4"/>
  <c r="A29" i="4"/>
  <c r="A33" i="4"/>
  <c r="A28" i="4"/>
  <c r="A34" i="4"/>
  <c r="A26" i="4"/>
  <c r="A31" i="4"/>
  <c r="A25" i="4"/>
  <c r="A27" i="4"/>
  <c r="A32" i="4"/>
  <c r="A30" i="4"/>
  <c r="A35" i="4"/>
  <c r="F215" i="4"/>
  <c r="F221" i="4"/>
  <c r="F220" i="4"/>
  <c r="F216" i="4"/>
  <c r="F213" i="4"/>
  <c r="F209" i="4"/>
  <c r="F201" i="4"/>
  <c r="F190" i="4"/>
  <c r="F198" i="4"/>
  <c r="F194" i="4"/>
  <c r="F200" i="4"/>
  <c r="F196" i="4"/>
  <c r="F197" i="4"/>
  <c r="F193" i="4"/>
  <c r="F183" i="4"/>
  <c r="F188" i="4"/>
  <c r="F184" i="4"/>
  <c r="F187" i="4"/>
  <c r="F179" i="4"/>
  <c r="F180" i="4"/>
  <c r="F175" i="4"/>
  <c r="F178" i="4"/>
  <c r="F174" i="4"/>
  <c r="F170" i="4"/>
  <c r="F157" i="4"/>
  <c r="F163" i="4"/>
  <c r="F166" i="4"/>
  <c r="F161" i="4"/>
  <c r="F167" i="4"/>
  <c r="F159" i="4"/>
  <c r="F162" i="4"/>
  <c r="F158" i="4"/>
  <c r="F152" i="4"/>
  <c r="F155" i="4"/>
  <c r="F146" i="4"/>
  <c r="F151" i="4"/>
  <c r="F147" i="4"/>
  <c r="F138" i="4"/>
  <c r="F145" i="4"/>
  <c r="F143" i="4"/>
  <c r="F139" i="4"/>
  <c r="F135" i="4"/>
  <c r="F126" i="4"/>
  <c r="F130" i="4"/>
  <c r="F133" i="4"/>
  <c r="F129" i="4"/>
  <c r="F125" i="4"/>
  <c r="F116" i="4"/>
  <c r="F113" i="4"/>
  <c r="F121" i="4"/>
  <c r="F120" i="4"/>
  <c r="F123" i="4"/>
  <c r="F110" i="4"/>
  <c r="F102" i="4"/>
  <c r="F111" i="4"/>
  <c r="F107" i="4"/>
  <c r="F103" i="4"/>
  <c r="F99" i="4"/>
  <c r="F95" i="4"/>
  <c r="F91" i="4"/>
  <c r="F100" i="4"/>
  <c r="F96" i="4"/>
  <c r="F92" i="4"/>
  <c r="F87" i="4"/>
  <c r="F83" i="4"/>
  <c r="F84" i="4"/>
  <c r="F90" i="4"/>
  <c r="F86" i="4"/>
  <c r="F76" i="4"/>
  <c r="F79" i="4"/>
  <c r="F75" i="4"/>
  <c r="F71" i="4"/>
  <c r="F72" i="4"/>
  <c r="F67" i="4"/>
  <c r="F63" i="4"/>
  <c r="F59" i="4"/>
  <c r="F55" i="4"/>
  <c r="F52" i="4"/>
  <c r="F47" i="4"/>
  <c r="F46" i="4"/>
  <c r="F38" i="4"/>
  <c r="F42" i="4"/>
  <c r="F36" i="4"/>
  <c r="F40" i="4"/>
  <c r="F43" i="4"/>
  <c r="F28" i="4"/>
  <c r="F32" i="4"/>
  <c r="F35" i="4"/>
  <c r="F31" i="4"/>
  <c r="F27" i="4"/>
  <c r="F25" i="4"/>
  <c r="R238" i="3"/>
  <c r="R232" i="3"/>
  <c r="R234" i="3"/>
  <c r="R235" i="3"/>
  <c r="R239" i="3"/>
  <c r="R237" i="3"/>
  <c r="R233" i="3"/>
  <c r="O227" i="3"/>
  <c r="P228" i="3"/>
  <c r="O228" i="3"/>
  <c r="Q227" i="3"/>
  <c r="Q229" i="3"/>
  <c r="P229" i="3"/>
  <c r="Q228" i="3"/>
  <c r="P227" i="3"/>
  <c r="T217" i="3"/>
  <c r="T222" i="3"/>
  <c r="T218" i="3"/>
  <c r="T221" i="3"/>
  <c r="T219" i="3"/>
  <c r="R236" i="3"/>
  <c r="A39" i="4" l="1"/>
  <c r="A43" i="4"/>
  <c r="A36" i="4"/>
  <c r="A40" i="4"/>
  <c r="A45" i="4"/>
  <c r="A37" i="4"/>
  <c r="A42" i="4"/>
  <c r="A38" i="4"/>
  <c r="A44" i="4"/>
  <c r="A41" i="4"/>
  <c r="A46" i="4"/>
  <c r="Q192" i="3"/>
  <c r="G131" i="3" s="1"/>
  <c r="Q197" i="3"/>
  <c r="G136" i="3" s="1"/>
  <c r="Q201" i="3"/>
  <c r="G140" i="3" s="1"/>
  <c r="Q195" i="3"/>
  <c r="G134" i="3" s="1"/>
  <c r="Q193" i="3"/>
  <c r="G132" i="3" s="1"/>
  <c r="Q191" i="3"/>
  <c r="G130" i="3" s="1"/>
  <c r="Q189" i="3"/>
  <c r="G128" i="3" s="1"/>
  <c r="Q200" i="3"/>
  <c r="G139" i="3" s="1"/>
  <c r="Q198" i="3"/>
  <c r="G137" i="3" s="1"/>
  <c r="Q199" i="3"/>
  <c r="G138" i="3" s="1"/>
  <c r="Q196" i="3"/>
  <c r="G135" i="3" s="1"/>
  <c r="Q188" i="3"/>
  <c r="G127" i="3" s="1"/>
  <c r="Q204" i="3"/>
  <c r="G143" i="3" s="1"/>
  <c r="Q203" i="3"/>
  <c r="G142" i="3" s="1"/>
  <c r="Q194" i="3"/>
  <c r="G133" i="3" s="1"/>
  <c r="Q190" i="3"/>
  <c r="G129" i="3" s="1"/>
  <c r="Q202" i="3"/>
  <c r="G141" i="3" s="1"/>
  <c r="A49" i="4" l="1"/>
  <c r="A53" i="4"/>
  <c r="A57" i="4"/>
  <c r="A51" i="4"/>
  <c r="A56" i="4"/>
  <c r="A48" i="4"/>
  <c r="A54" i="4"/>
  <c r="A50" i="4"/>
  <c r="A55" i="4"/>
  <c r="A52" i="4"/>
  <c r="A47" i="4"/>
  <c r="A59" i="4" l="1"/>
  <c r="A63" i="4"/>
  <c r="A67" i="4"/>
  <c r="A62" i="4"/>
  <c r="A68" i="4"/>
  <c r="A60" i="4"/>
  <c r="A65" i="4"/>
  <c r="A61" i="4"/>
  <c r="A66" i="4"/>
  <c r="A64" i="4"/>
  <c r="A58" i="4"/>
  <c r="A73" i="4" l="1"/>
  <c r="A77" i="4"/>
  <c r="A74" i="4"/>
  <c r="A79" i="4"/>
  <c r="A71" i="4"/>
  <c r="A76" i="4"/>
  <c r="A72" i="4"/>
  <c r="A78" i="4"/>
  <c r="A70" i="4"/>
  <c r="A75" i="4"/>
  <c r="A69" i="4"/>
  <c r="A83" i="4" l="1"/>
  <c r="A87" i="4"/>
  <c r="A80" i="4"/>
  <c r="A85" i="4"/>
  <c r="A90" i="4"/>
  <c r="A82" i="4"/>
  <c r="A88" i="4"/>
  <c r="A84" i="4"/>
  <c r="A89" i="4"/>
  <c r="A81" i="4"/>
  <c r="A86" i="4"/>
  <c r="B53" i="3"/>
  <c r="A93" i="4" l="1"/>
  <c r="A97" i="4"/>
  <c r="A101" i="4"/>
  <c r="A96" i="4"/>
  <c r="A91" i="4"/>
  <c r="A94" i="4"/>
  <c r="A99" i="4"/>
  <c r="A95" i="4"/>
  <c r="A100" i="4"/>
  <c r="A92" i="4"/>
  <c r="A98" i="4"/>
  <c r="E13" i="4"/>
  <c r="B13" i="4" s="1"/>
  <c r="E12" i="4"/>
  <c r="E11" i="4"/>
  <c r="I11" i="4" s="1"/>
  <c r="E10" i="4"/>
  <c r="E9" i="4"/>
  <c r="I9" i="4" s="1"/>
  <c r="E8" i="4"/>
  <c r="C8" i="4" s="1"/>
  <c r="E7" i="4"/>
  <c r="E6" i="4"/>
  <c r="E5" i="4"/>
  <c r="C5" i="4" s="1"/>
  <c r="E4" i="4"/>
  <c r="C4" i="4" s="1"/>
  <c r="D13" i="4"/>
  <c r="D12" i="4"/>
  <c r="D11" i="4"/>
  <c r="D10" i="4"/>
  <c r="D9" i="4"/>
  <c r="D8" i="4"/>
  <c r="D7" i="4"/>
  <c r="D6" i="4"/>
  <c r="D5" i="4"/>
  <c r="D4" i="4"/>
  <c r="E3" i="4"/>
  <c r="B12" i="4"/>
  <c r="A103" i="4" l="1"/>
  <c r="A107" i="4"/>
  <c r="A111" i="4"/>
  <c r="A104" i="4"/>
  <c r="A108" i="4"/>
  <c r="A106" i="4"/>
  <c r="A102" i="4"/>
  <c r="A110" i="4"/>
  <c r="A105" i="4"/>
  <c r="A112" i="4"/>
  <c r="A109" i="4"/>
  <c r="I8" i="4"/>
  <c r="I5" i="4"/>
  <c r="I4" i="4"/>
  <c r="C9" i="4"/>
  <c r="C7" i="4"/>
  <c r="I7" i="4"/>
  <c r="C11" i="4"/>
  <c r="C6" i="4"/>
  <c r="I6" i="4"/>
  <c r="I10" i="4"/>
  <c r="C10" i="4"/>
  <c r="L13" i="4"/>
  <c r="I13" i="4"/>
  <c r="M13" i="4"/>
  <c r="J13" i="4"/>
  <c r="C13" i="4"/>
  <c r="K13" i="4"/>
  <c r="J12" i="4"/>
  <c r="L12" i="4"/>
  <c r="C12" i="4"/>
  <c r="I12" i="4"/>
  <c r="K12" i="4"/>
  <c r="M12" i="4"/>
  <c r="C3" i="4"/>
  <c r="I3" i="4"/>
  <c r="A117" i="4" l="1"/>
  <c r="A121" i="4"/>
  <c r="A114" i="4"/>
  <c r="A118" i="4"/>
  <c r="A122" i="4"/>
  <c r="A120" i="4"/>
  <c r="A116" i="4"/>
  <c r="A113" i="4"/>
  <c r="A119" i="4"/>
  <c r="A115" i="4"/>
  <c r="A123" i="4"/>
  <c r="E173" i="3"/>
  <c r="E172" i="3"/>
  <c r="A127" i="4" l="1"/>
  <c r="A131" i="4"/>
  <c r="A124" i="4"/>
  <c r="A128" i="4"/>
  <c r="A132" i="4"/>
  <c r="A126" i="4"/>
  <c r="A134" i="4"/>
  <c r="A130" i="4"/>
  <c r="A125" i="4"/>
  <c r="A133" i="4"/>
  <c r="A129" i="4"/>
  <c r="H3" i="4"/>
  <c r="H5" i="4"/>
  <c r="H8" i="4"/>
  <c r="H4" i="4"/>
  <c r="H11" i="4"/>
  <c r="H7" i="4"/>
  <c r="H9" i="4"/>
  <c r="H6" i="4"/>
  <c r="H10" i="4"/>
  <c r="G4" i="4"/>
  <c r="G5" i="4"/>
  <c r="G8" i="4"/>
  <c r="G9" i="4"/>
  <c r="G10" i="4"/>
  <c r="G7" i="4"/>
  <c r="G11" i="4"/>
  <c r="G6" i="4"/>
  <c r="G13" i="4"/>
  <c r="G3" i="4"/>
  <c r="H12" i="4"/>
  <c r="H13" i="4"/>
  <c r="G12" i="4"/>
  <c r="E171" i="3"/>
  <c r="A137" i="4" l="1"/>
  <c r="A141" i="4"/>
  <c r="A145" i="4"/>
  <c r="A138" i="4"/>
  <c r="A142" i="4"/>
  <c r="A135" i="4"/>
  <c r="A140" i="4"/>
  <c r="A136" i="4"/>
  <c r="A144" i="4"/>
  <c r="A139" i="4"/>
  <c r="A143" i="4"/>
  <c r="L4" i="4"/>
  <c r="L8" i="4"/>
  <c r="L9" i="4"/>
  <c r="L5" i="4"/>
  <c r="L10" i="4"/>
  <c r="L7" i="4"/>
  <c r="L11" i="4"/>
  <c r="L3" i="4"/>
  <c r="L6" i="4"/>
  <c r="M8" i="4"/>
  <c r="M5" i="4"/>
  <c r="M4" i="4"/>
  <c r="M10" i="4"/>
  <c r="M7" i="4"/>
  <c r="M6" i="4"/>
  <c r="M9" i="4"/>
  <c r="M11" i="4"/>
  <c r="M3" i="4"/>
  <c r="K4" i="4"/>
  <c r="K5" i="4"/>
  <c r="K9" i="4"/>
  <c r="K8" i="4"/>
  <c r="K6" i="4"/>
  <c r="K3" i="4"/>
  <c r="K7" i="4"/>
  <c r="K10" i="4"/>
  <c r="K11" i="4"/>
  <c r="J4" i="4"/>
  <c r="J7" i="4"/>
  <c r="J8" i="4"/>
  <c r="J9" i="4"/>
  <c r="J3" i="4"/>
  <c r="J6" i="4"/>
  <c r="J5" i="4"/>
  <c r="J10" i="4"/>
  <c r="J11" i="4"/>
  <c r="F13" i="4"/>
  <c r="F12" i="4"/>
  <c r="A147" i="4" l="1"/>
  <c r="A151" i="4"/>
  <c r="A155" i="4"/>
  <c r="A148" i="4"/>
  <c r="A152" i="4"/>
  <c r="A156" i="4"/>
  <c r="A154" i="4"/>
  <c r="A150" i="4"/>
  <c r="A153" i="4"/>
  <c r="A149" i="4"/>
  <c r="A146" i="4"/>
  <c r="F8" i="4"/>
  <c r="F5" i="4"/>
  <c r="F4" i="4"/>
  <c r="F9" i="4"/>
  <c r="F10" i="4"/>
  <c r="F6" i="4"/>
  <c r="F11" i="4"/>
  <c r="F7" i="4"/>
  <c r="A161" i="4" l="1"/>
  <c r="A165" i="4"/>
  <c r="A158" i="4"/>
  <c r="A162" i="4"/>
  <c r="A166" i="4"/>
  <c r="A160" i="4"/>
  <c r="A157" i="4"/>
  <c r="A164" i="4"/>
  <c r="A159" i="4"/>
  <c r="A167" i="4"/>
  <c r="A163" i="4"/>
  <c r="E104" i="3"/>
  <c r="E145" i="3"/>
  <c r="A171" i="4" l="1"/>
  <c r="A175" i="4"/>
  <c r="A168" i="4"/>
  <c r="A172" i="4"/>
  <c r="A176" i="4"/>
  <c r="A174" i="4"/>
  <c r="A170" i="4"/>
  <c r="A178" i="4"/>
  <c r="A173" i="4"/>
  <c r="A169" i="4"/>
  <c r="A177" i="4"/>
  <c r="B58" i="3"/>
  <c r="B62" i="3" s="1"/>
  <c r="B63" i="3" s="1"/>
  <c r="B64" i="3" s="1"/>
  <c r="B65" i="3" s="1"/>
  <c r="D2" i="3"/>
  <c r="A181" i="4" l="1"/>
  <c r="A185" i="4"/>
  <c r="A189" i="4"/>
  <c r="A182" i="4"/>
  <c r="A186" i="4"/>
  <c r="A179" i="4"/>
  <c r="A180" i="4"/>
  <c r="A188" i="4"/>
  <c r="A184" i="4"/>
  <c r="A187" i="4"/>
  <c r="A183" i="4"/>
  <c r="B4" i="4"/>
  <c r="B5" i="4"/>
  <c r="B8" i="4"/>
  <c r="B6" i="4"/>
  <c r="B3" i="4"/>
  <c r="B9" i="4"/>
  <c r="B10" i="4"/>
  <c r="B11" i="4"/>
  <c r="B7" i="4"/>
  <c r="B66" i="3"/>
  <c r="B67" i="3" s="1"/>
  <c r="B70" i="3" s="1"/>
  <c r="B73" i="3" s="1"/>
  <c r="B80" i="3" s="1"/>
  <c r="B86" i="3" s="1"/>
  <c r="B87" i="3" s="1"/>
  <c r="AQ14" i="3"/>
  <c r="A193" i="4" l="1"/>
  <c r="A197" i="4"/>
  <c r="A190" i="4"/>
  <c r="A191" i="4"/>
  <c r="A195" i="4"/>
  <c r="A199" i="4"/>
  <c r="A192" i="4"/>
  <c r="A196" i="4"/>
  <c r="A200" i="4"/>
  <c r="A194" i="4"/>
  <c r="A198" i="4"/>
  <c r="B91" i="3"/>
  <c r="B92" i="3" s="1"/>
  <c r="E144" i="3"/>
  <c r="E153" i="3"/>
  <c r="E146" i="3"/>
  <c r="E151" i="3"/>
  <c r="E152" i="3" s="1"/>
  <c r="E143" i="3"/>
  <c r="E126" i="3" s="1"/>
  <c r="CU14" i="3"/>
  <c r="CT14" i="3"/>
  <c r="CS14" i="3"/>
  <c r="CR14" i="3"/>
  <c r="CQ14" i="3"/>
  <c r="CM14" i="3"/>
  <c r="E110" i="3"/>
  <c r="CH14" i="3"/>
  <c r="CF14" i="3"/>
  <c r="E100" i="3"/>
  <c r="CD14" i="3"/>
  <c r="E96" i="3"/>
  <c r="CB14" i="3"/>
  <c r="E92" i="3"/>
  <c r="BV14" i="3"/>
  <c r="E80" i="3"/>
  <c r="BO14" i="3"/>
  <c r="E70" i="3"/>
  <c r="BN14" i="3"/>
  <c r="E67" i="3"/>
  <c r="E58" i="3"/>
  <c r="K164" i="3" s="1"/>
  <c r="BH14" i="3"/>
  <c r="E53" i="3"/>
  <c r="BG14" i="3"/>
  <c r="A203" i="4" l="1"/>
  <c r="A207" i="4"/>
  <c r="A211" i="4"/>
  <c r="A205" i="4"/>
  <c r="A209" i="4"/>
  <c r="A202" i="4"/>
  <c r="A206" i="4"/>
  <c r="A210" i="4"/>
  <c r="A208" i="4"/>
  <c r="A201" i="4"/>
  <c r="A204" i="4"/>
  <c r="P206" i="3"/>
  <c r="Q206" i="3" s="1"/>
  <c r="G145" i="3" s="1"/>
  <c r="P212" i="3"/>
  <c r="Q212" i="3" s="1"/>
  <c r="G151" i="3" s="1"/>
  <c r="P188" i="3"/>
  <c r="P189" i="3"/>
  <c r="P210" i="3"/>
  <c r="Q210" i="3" s="1"/>
  <c r="G149" i="3" s="1"/>
  <c r="P208" i="3"/>
  <c r="Q208" i="3" s="1"/>
  <c r="G147" i="3" s="1"/>
  <c r="P207" i="3"/>
  <c r="Q207" i="3" s="1"/>
  <c r="G146" i="3" s="1"/>
  <c r="P190" i="3"/>
  <c r="P205" i="3"/>
  <c r="Q205" i="3" s="1"/>
  <c r="G144" i="3" s="1"/>
  <c r="P211" i="3"/>
  <c r="Q211" i="3" s="1"/>
  <c r="G150" i="3" s="1"/>
  <c r="P209" i="3"/>
  <c r="Q209" i="3" s="1"/>
  <c r="G148" i="3" s="1"/>
  <c r="B95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I14" i="3"/>
  <c r="BJ14" i="3"/>
  <c r="BK14" i="3"/>
  <c r="BL14" i="3"/>
  <c r="BM14" i="3"/>
  <c r="BP14" i="3"/>
  <c r="BQ14" i="3"/>
  <c r="BR14" i="3"/>
  <c r="BS14" i="3"/>
  <c r="BT14" i="3"/>
  <c r="BU14" i="3"/>
  <c r="BW14" i="3"/>
  <c r="BX14" i="3"/>
  <c r="BY14" i="3"/>
  <c r="BZ14" i="3"/>
  <c r="CA14" i="3"/>
  <c r="CC14" i="3"/>
  <c r="CE14" i="3"/>
  <c r="CG14" i="3"/>
  <c r="CI14" i="3"/>
  <c r="CJ14" i="3"/>
  <c r="CK14" i="3"/>
  <c r="CL14" i="3"/>
  <c r="CN14" i="3"/>
  <c r="CO14" i="3"/>
  <c r="CP14" i="3"/>
  <c r="CV14" i="3"/>
  <c r="CW14" i="3"/>
  <c r="CX14" i="3"/>
  <c r="CY14" i="3"/>
  <c r="CZ14" i="3"/>
  <c r="DA14" i="3"/>
  <c r="DB14" i="3"/>
  <c r="DC14" i="3"/>
  <c r="DD14" i="3"/>
  <c r="DE14" i="3"/>
  <c r="DF14" i="3"/>
  <c r="DG14" i="3"/>
  <c r="DH14" i="3"/>
  <c r="DI14" i="3"/>
  <c r="DJ14" i="3"/>
  <c r="DK14" i="3"/>
  <c r="DL14" i="3"/>
  <c r="DM14" i="3"/>
  <c r="DN14" i="3"/>
  <c r="DO14" i="3"/>
  <c r="DP14" i="3"/>
  <c r="DQ14" i="3"/>
  <c r="DR14" i="3"/>
  <c r="DS14" i="3"/>
  <c r="DT14" i="3"/>
  <c r="DU14" i="3"/>
  <c r="DV14" i="3"/>
  <c r="DW14" i="3"/>
  <c r="DX14" i="3"/>
  <c r="DY14" i="3"/>
  <c r="DZ14" i="3"/>
  <c r="A213" i="4" l="1"/>
  <c r="A217" i="4"/>
  <c r="A221" i="4"/>
  <c r="A215" i="4"/>
  <c r="A219" i="4"/>
  <c r="A212" i="4"/>
  <c r="A216" i="4"/>
  <c r="A220" i="4"/>
  <c r="A214" i="4"/>
  <c r="A222" i="4"/>
  <c r="A218" i="4"/>
  <c r="B96" i="3"/>
  <c r="B99" i="3" l="1"/>
  <c r="B100" i="3" s="1"/>
  <c r="B103" i="3" s="1"/>
  <c r="B104" i="3" s="1"/>
  <c r="B110" i="3" s="1"/>
  <c r="B113" i="3" s="1"/>
  <c r="B114" i="3" l="1"/>
  <c r="B117" i="3" s="1"/>
  <c r="B120" i="3" s="1"/>
  <c r="B122" i="3" s="1"/>
  <c r="B126" i="3" s="1"/>
  <c r="F3" i="4"/>
</calcChain>
</file>

<file path=xl/sharedStrings.xml><?xml version="1.0" encoding="utf-8"?>
<sst xmlns="http://schemas.openxmlformats.org/spreadsheetml/2006/main" count="643" uniqueCount="353">
  <si>
    <t>Номер</t>
  </si>
  <si>
    <t>Пощенски код</t>
  </si>
  <si>
    <t>Кандидат</t>
  </si>
  <si>
    <t>Открита отоплителна инсталация по стена</t>
  </si>
  <si>
    <t>Апартамент</t>
  </si>
  <si>
    <t>Етаж от къща</t>
  </si>
  <si>
    <t>Населено място (гр./с.)</t>
  </si>
  <si>
    <t>Улица/булевард</t>
  </si>
  <si>
    <t>Етаж</t>
  </si>
  <si>
    <t>Вход</t>
  </si>
  <si>
    <t xml:space="preserve"> </t>
  </si>
  <si>
    <t>В работни дни</t>
  </si>
  <si>
    <t>В почивни дни</t>
  </si>
  <si>
    <t>Въглища (кг)</t>
  </si>
  <si>
    <t>Къща-едноетажна</t>
  </si>
  <si>
    <t>Къща-многоетажна</t>
  </si>
  <si>
    <t>Топлофицирана</t>
  </si>
  <si>
    <t xml:space="preserve">Газифицирана	</t>
  </si>
  <si>
    <t xml:space="preserve">Липсва централизиран източник </t>
  </si>
  <si>
    <t>Печка на дърва и/или въглища - топловъздушна (бр.)</t>
  </si>
  <si>
    <t>Камина на дърва и/или въглища - топловъздушна (бр.)</t>
  </si>
  <si>
    <t>Камина на дърва и/или въглища с водна риза (бр.)</t>
  </si>
  <si>
    <t>Готварска печка на дърва и/или въглища (бр.)</t>
  </si>
  <si>
    <t>Котел на дърва и/или въглища (бр.)</t>
  </si>
  <si>
    <t>Отворена инсталация с отворен разширителен съд (в най-високата точка)</t>
  </si>
  <si>
    <t>Затворена инсталация със затворен разширителен съд (при котела)</t>
  </si>
  <si>
    <t>Вертикална щрангова отоплителна инсталация</t>
  </si>
  <si>
    <t>Хоризонтална инсталация с колекторни кутии</t>
  </si>
  <si>
    <t>Лош</t>
  </si>
  <si>
    <t>Задоволителен</t>
  </si>
  <si>
    <t>Добър</t>
  </si>
  <si>
    <t>Много добър</t>
  </si>
  <si>
    <t>Идеален</t>
  </si>
  <si>
    <t>Зидана камина без горивна камера (с открит огън, открита камина)(бр.)</t>
  </si>
  <si>
    <t>в. 1</t>
  </si>
  <si>
    <t>в. 2</t>
  </si>
  <si>
    <t>в. 3</t>
  </si>
  <si>
    <t>в. 3.1</t>
  </si>
  <si>
    <t>в. 3.2</t>
  </si>
  <si>
    <t>в. 3.3</t>
  </si>
  <si>
    <t>в. 3.4</t>
  </si>
  <si>
    <t>в. 3.5</t>
  </si>
  <si>
    <t>в. 3.6</t>
  </si>
  <si>
    <t>в. 3.7</t>
  </si>
  <si>
    <t>в. 3.8</t>
  </si>
  <si>
    <t>в. 4</t>
  </si>
  <si>
    <t>в. 5</t>
  </si>
  <si>
    <t>в. 6</t>
  </si>
  <si>
    <t>в. 7</t>
  </si>
  <si>
    <t>в. 8</t>
  </si>
  <si>
    <t>в. 9</t>
  </si>
  <si>
    <t>в. 10</t>
  </si>
  <si>
    <t>в. 11</t>
  </si>
  <si>
    <t>в. 12</t>
  </si>
  <si>
    <t>в. 13</t>
  </si>
  <si>
    <t>в. 14</t>
  </si>
  <si>
    <t>в. 15</t>
  </si>
  <si>
    <t>в. 16</t>
  </si>
  <si>
    <t>в. 17</t>
  </si>
  <si>
    <t>в. 18.1</t>
  </si>
  <si>
    <t>в. 18.2</t>
  </si>
  <si>
    <t>в. 18.3</t>
  </si>
  <si>
    <t>в. 18.4</t>
  </si>
  <si>
    <t>в. 18.5</t>
  </si>
  <si>
    <t>в. 18.6</t>
  </si>
  <si>
    <t>в. 19</t>
  </si>
  <si>
    <t>в. 22</t>
  </si>
  <si>
    <t>в. 23</t>
  </si>
  <si>
    <t>в. 24</t>
  </si>
  <si>
    <t>в. 25</t>
  </si>
  <si>
    <t>в. 26</t>
  </si>
  <si>
    <t>в. 27</t>
  </si>
  <si>
    <t>в. 30</t>
  </si>
  <si>
    <t>в. 31</t>
  </si>
  <si>
    <t>в. 32</t>
  </si>
  <si>
    <t>в. 33</t>
  </si>
  <si>
    <t>в. 34</t>
  </si>
  <si>
    <t>в. 35</t>
  </si>
  <si>
    <t>в. 36</t>
  </si>
  <si>
    <t>в. 37</t>
  </si>
  <si>
    <t>в. 39.1</t>
  </si>
  <si>
    <t>в. 39.2</t>
  </si>
  <si>
    <t>в. 20</t>
  </si>
  <si>
    <t>в. 21.1</t>
  </si>
  <si>
    <t>в. 21.2</t>
  </si>
  <si>
    <t>в. 21.3</t>
  </si>
  <si>
    <t>в. 28</t>
  </si>
  <si>
    <t>в. 29.1</t>
  </si>
  <si>
    <t>в. 29.2</t>
  </si>
  <si>
    <t>в. 29.3</t>
  </si>
  <si>
    <t>в. 29.4</t>
  </si>
  <si>
    <t>в. 29.5</t>
  </si>
  <si>
    <t>в. 38</t>
  </si>
  <si>
    <t>в. 40.1</t>
  </si>
  <si>
    <t>в. 40.2</t>
  </si>
  <si>
    <t>в. 41</t>
  </si>
  <si>
    <t>в.42.1</t>
  </si>
  <si>
    <t>в.42.2</t>
  </si>
  <si>
    <t>в.42.3</t>
  </si>
  <si>
    <t>в.42.4</t>
  </si>
  <si>
    <t>в.42.5</t>
  </si>
  <si>
    <t>в.42.6</t>
  </si>
  <si>
    <t>в.42.7</t>
  </si>
  <si>
    <t>в.42.8</t>
  </si>
  <si>
    <t>в.42.9</t>
  </si>
  <si>
    <t>в.42.10</t>
  </si>
  <si>
    <t>в.42.11</t>
  </si>
  <si>
    <t>в.42.12</t>
  </si>
  <si>
    <t>в.42.13</t>
  </si>
  <si>
    <t>в.42.14</t>
  </si>
  <si>
    <t>в.42.15</t>
  </si>
  <si>
    <t>в.42.16</t>
  </si>
  <si>
    <t>в.42.17</t>
  </si>
  <si>
    <t>в.42.18</t>
  </si>
  <si>
    <t>в.42.19</t>
  </si>
  <si>
    <t>в.42.20</t>
  </si>
  <si>
    <t>в.42.21</t>
  </si>
  <si>
    <t>в.42.22</t>
  </si>
  <si>
    <t>в.42.23</t>
  </si>
  <si>
    <t>в.42.24</t>
  </si>
  <si>
    <t>в.42.25</t>
  </si>
  <si>
    <t>в. 43</t>
  </si>
  <si>
    <t>Проект № BG16M1OP002-5.003-0001 „Подобряване качеството на атмосферния въздух в Столична община чрез подмяна на отоплителни устройства на твърдо гориво с екологични алтернативи“</t>
  </si>
  <si>
    <t>Трите имена</t>
  </si>
  <si>
    <t>Образец 2: Декларация за съгласие с условията за участие</t>
  </si>
  <si>
    <t>Отоплително/и устройство/а, за които се кандидатства</t>
  </si>
  <si>
    <t>Височина на таваните (сантиметри)</t>
  </si>
  <si>
    <t>Блок</t>
  </si>
  <si>
    <t>ЕГН</t>
  </si>
  <si>
    <t>Помещение 1 (кв. м.)</t>
  </si>
  <si>
    <t>Помещение 2 (кв. м.)</t>
  </si>
  <si>
    <t>Помещение 3 (кв. м.)</t>
  </si>
  <si>
    <t>Индивидуален регистрационен номер при входирането и завеждането в общината на всеки отделен Формуляр за кандидатстване</t>
  </si>
  <si>
    <t>Номер на кандидата</t>
  </si>
  <si>
    <t>Номер на лична карта</t>
  </si>
  <si>
    <r>
      <t xml:space="preserve">Има ли изградени въздушни топлопроводи към помещенията?
</t>
    </r>
    <r>
      <rPr>
        <i/>
        <sz val="12"/>
        <color theme="1"/>
        <rFont val="Calibri"/>
        <family val="2"/>
        <scheme val="minor"/>
      </rPr>
      <t>Моля, отбележете вярното със знак "x"</t>
    </r>
  </si>
  <si>
    <t>Телефон</t>
  </si>
  <si>
    <r>
      <t xml:space="preserve">Сградата, в която се намира имотът, е:
</t>
    </r>
    <r>
      <rPr>
        <i/>
        <sz val="11"/>
        <color theme="1"/>
        <rFont val="Calibri"/>
        <family val="2"/>
        <charset val="204"/>
        <scheme val="minor"/>
      </rPr>
      <t>Моля, отбележете вярното със знак "x"</t>
    </r>
  </si>
  <si>
    <r>
      <t xml:space="preserve">Наличие на топлоизолация на стените на помещенията, които ще се отопляват с новия отоплителен уред 
</t>
    </r>
    <r>
      <rPr>
        <i/>
        <sz val="11"/>
        <rFont val="Calibri"/>
        <family val="2"/>
        <charset val="204"/>
        <scheme val="minor"/>
      </rPr>
      <t>Моля, отбележете вярното със знак "x"</t>
    </r>
  </si>
  <si>
    <r>
      <t xml:space="preserve">Наличие на дограма с добри топлотехнически характеристики в помещенията, които ще се отопляват с новия отоплителен уред
</t>
    </r>
    <r>
      <rPr>
        <i/>
        <sz val="11"/>
        <rFont val="Calibri"/>
        <family val="2"/>
        <charset val="204"/>
        <scheme val="minor"/>
      </rPr>
      <t>Моля, отбележете вярното със знак "x"</t>
    </r>
  </si>
  <si>
    <r>
      <t xml:space="preserve">Как оценявате комфорта в отопляваните помещения според температурата, която сте поддържали в тях?
</t>
    </r>
    <r>
      <rPr>
        <i/>
        <sz val="11"/>
        <rFont val="Calibri"/>
        <family val="2"/>
        <charset val="204"/>
        <scheme val="minor"/>
      </rPr>
      <t>Моля, отбележете вярното със знак "x"</t>
    </r>
  </si>
  <si>
    <t>КАЛКУЛАТОР</t>
  </si>
  <si>
    <t>3. Вашето жилище е:</t>
  </si>
  <si>
    <t>Отопляем обем (куб. м)</t>
  </si>
  <si>
    <t>Неотопляем обем (куб. м)</t>
  </si>
  <si>
    <t>Препоръчителен уред</t>
  </si>
  <si>
    <t>Вид отоплителен уред</t>
  </si>
  <si>
    <t>min kW</t>
  </si>
  <si>
    <t>max kW</t>
  </si>
  <si>
    <t>Топловъздушна камина на пелети 6 KW</t>
  </si>
  <si>
    <t>Топловъздушна камина на пелети 8 KW</t>
  </si>
  <si>
    <t>Топловъздушна камина на пелети 10 KW</t>
  </si>
  <si>
    <t>Топловъздушна камина на пелети 12 KW</t>
  </si>
  <si>
    <t>Камина на пелети с водна риза 12 KW</t>
  </si>
  <si>
    <t>Камина на пелети с водна риза 18 KW</t>
  </si>
  <si>
    <t>Камина на пелети с водна риза 25 KW</t>
  </si>
  <si>
    <t>Пелетен котел 25 KW</t>
  </si>
  <si>
    <t>Пелетен котел 33 KW</t>
  </si>
  <si>
    <t>Едноконтурен кондезационен котел на природен газ до 24 кW</t>
  </si>
  <si>
    <t>Едноконтурен кондезационен котел на природен газ до 28 kW</t>
  </si>
  <si>
    <t>Едноконтурен кондезационен котел на природен газ до 33 кW</t>
  </si>
  <si>
    <t>Двуконтурен кондезационен котел на природен газ до 20 kW</t>
  </si>
  <si>
    <t>Стенен кондензен газов котел с вграден бойлер до 24 kW</t>
  </si>
  <si>
    <t>Подовостоящ газов кондензен уред с вграден бойлер до 35 kW</t>
  </si>
  <si>
    <t>Газов конвектор на природен газ 3 kW</t>
  </si>
  <si>
    <t>Газов конвектор на природен газ 5 kW</t>
  </si>
  <si>
    <t>Климатик 9000 BTU (2.6 kW)</t>
  </si>
  <si>
    <t>Климатик 12000 BTU (3.4 kW)</t>
  </si>
  <si>
    <t>Климатик 15000 BTU (4.3 kW)</t>
  </si>
  <si>
    <t>Климатик 18000 BTU (5.2 kW)</t>
  </si>
  <si>
    <t>Климатик 24000 BTU (6.9 kW)</t>
  </si>
  <si>
    <t>Климатик 32000 BTU (9.2 kW)</t>
  </si>
  <si>
    <t>Необходима топлинна мощност</t>
  </si>
  <si>
    <t>KW</t>
  </si>
  <si>
    <t>W/m3</t>
  </si>
  <si>
    <t>с топлоизолация и на стени и дограма</t>
  </si>
  <si>
    <t>с топлоизолация на едно от двете - стени или дограма</t>
  </si>
  <si>
    <t>без топлоизолация</t>
  </si>
  <si>
    <t>Отоплителна мощност апартамент</t>
  </si>
  <si>
    <t>Отоплителна мощност къща етаж от къща</t>
  </si>
  <si>
    <t>Процент за отоплението на помещения извън отопляемата площ за апартамент</t>
  </si>
  <si>
    <t>Процент за отоплението на помещения извън отопляемата площ за къща/етаж от къща</t>
  </si>
  <si>
    <t>Климатици/газови конвектори</t>
  </si>
  <si>
    <t>Площ (кв. м)</t>
  </si>
  <si>
    <t>Обем (куб. м)</t>
  </si>
  <si>
    <t>Вид климатик/ газов конвектор</t>
  </si>
  <si>
    <t>Да</t>
  </si>
  <si>
    <t>Не</t>
  </si>
  <si>
    <t>Височина (см)</t>
  </si>
  <si>
    <t>Ширина (см)</t>
  </si>
  <si>
    <t>Дълбочина (см)</t>
  </si>
  <si>
    <r>
      <t xml:space="preserve">Ако желаете да се отоплявате на </t>
    </r>
    <r>
      <rPr>
        <b/>
        <sz val="12"/>
        <color theme="1"/>
        <rFont val="Calibri"/>
        <family val="2"/>
        <scheme val="minor"/>
      </rPr>
      <t>климатик/газов конвектор</t>
    </r>
    <r>
      <rPr>
        <sz val="12"/>
        <color theme="1"/>
        <rFont val="Calibri"/>
        <family val="2"/>
        <scheme val="minor"/>
      </rPr>
      <t xml:space="preserve">, посочете площта на всяко от помещенията, които ще се отопляват. 
</t>
    </r>
    <r>
      <rPr>
        <i/>
        <sz val="12"/>
        <color theme="1"/>
        <rFont val="Calibri"/>
        <family val="2"/>
        <scheme val="minor"/>
      </rPr>
      <t>Забележка: Максималният брой климатици, предоставени безвъзмездно по проекта, е три (по един уред на помещение). Максималният брой на газови конвектори, предоставени безвъзмездно по проекта, е три (по един уред на помещение).</t>
    </r>
  </si>
  <si>
    <t>Писмено (положително) становище за условията по присъединяването, издадено от газоразпределителното дружество „Овергаз“</t>
  </si>
  <si>
    <t>Договор с топлопреносното дружество за доставка на топлинна енергия – в случаи, когато се кандидатства за подмяна на отопление на дърва и въглища с централно парно отопление (кандидатства се за радиатори)</t>
  </si>
  <si>
    <t>Допустим брой точки</t>
  </si>
  <si>
    <t>Събран брой точки</t>
  </si>
  <si>
    <t>Показател</t>
  </si>
  <si>
    <t>Оценка по критериите за класиране</t>
  </si>
  <si>
    <t xml:space="preserve">1. Смяна на отоплението с дърва и/или въглища с отопление на централна газилфикация или топлофикация </t>
  </si>
  <si>
    <t>4. Енергийна ефективност на жилището</t>
  </si>
  <si>
    <t>Отоплително оборудване</t>
  </si>
  <si>
    <t>Брой</t>
  </si>
  <si>
    <t>Обща оценка</t>
  </si>
  <si>
    <t>№ на кандидата</t>
  </si>
  <si>
    <t>5. Наличие в домакинството на деца до 2 год., лице над 70 год. и лице с увреждания</t>
  </si>
  <si>
    <t xml:space="preserve">3. Жилището се намира в локална „гореща точка“ от гледна точка на замърсяването на въздуха </t>
  </si>
  <si>
    <t>7. Получаване на целева помощ за отопление и месечна социална помощ съгласно ЗСП</t>
  </si>
  <si>
    <t>6. Брой лица, които ще се отопляват с отоплителния уред</t>
  </si>
  <si>
    <t>2. Прилагане на колективно решение с едно отоплително устройство за два и повече самостоятелни жилищни обекта</t>
  </si>
  <si>
    <t xml:space="preserve">1. Смяна на отоплението с дърва и/или въглища с отопление на централна газификация или топлофикация </t>
  </si>
  <si>
    <t>Район</t>
  </si>
  <si>
    <r>
      <rPr>
        <i/>
        <sz val="12"/>
        <color theme="1"/>
        <rFont val="Calibri"/>
        <family val="2"/>
        <scheme val="minor"/>
      </rPr>
      <t>(Моля, посочете брой документи на всеки ред, който е приложим)</t>
    </r>
    <r>
      <rPr>
        <sz val="12"/>
        <color theme="1"/>
        <rFont val="Calibri"/>
        <family val="2"/>
        <scheme val="minor"/>
      </rPr>
      <t xml:space="preserve"> </t>
    </r>
  </si>
  <si>
    <t>Квартал/ж.к.</t>
  </si>
  <si>
    <r>
      <t xml:space="preserve">Има ли изградена отоплителна инсталация с радиатори
</t>
    </r>
    <r>
      <rPr>
        <i/>
        <sz val="12"/>
        <color theme="1"/>
        <rFont val="Calibri"/>
        <family val="2"/>
        <scheme val="minor"/>
      </rPr>
      <t>Моля, отбележете вярното със знак "x</t>
    </r>
  </si>
  <si>
    <t>10. Пелетен котел 39 kW</t>
  </si>
  <si>
    <t>9. Пелетен котел 33 kW</t>
  </si>
  <si>
    <t>8. Пелетен котел 25 kW</t>
  </si>
  <si>
    <t>7. Камина на пелети с водна риза 25 kW</t>
  </si>
  <si>
    <t>6. Камина на пелети с водна риза 18 kW</t>
  </si>
  <si>
    <t>5. Камина на пелети с водна риза 12 kW</t>
  </si>
  <si>
    <t>4. Топловъздушна камина на пелети 12 kW</t>
  </si>
  <si>
    <t>3. Топловъздушна камина на пелети 10 kW</t>
  </si>
  <si>
    <t>2. Топловъздушна камина на пелети 8 kW</t>
  </si>
  <si>
    <t>1. Топловъздушна камина на пелети 6 kW</t>
  </si>
  <si>
    <t>14. Едноконтурен кондезационен котел на природен газ до 42 kW</t>
  </si>
  <si>
    <t>11. Едноконтурен кондезационен котел на природен газ до 24 kW</t>
  </si>
  <si>
    <t>12. Едноконтурен кондезационен котел на природен газ до 28 kW</t>
  </si>
  <si>
    <t>13. Едноконтурен кондезационен котел на природен газ до 33 kW</t>
  </si>
  <si>
    <t>15. Двуконтурен кондезационен котел на природен газ до 20 kW</t>
  </si>
  <si>
    <t>16. Стенен кондензен газов котел с вграден бойлер до 24 kW</t>
  </si>
  <si>
    <t>17. Подовостоящ газов кондензен уред с вграден бойлер до 35 kW</t>
  </si>
  <si>
    <t>18. Газов конвектор на природен газ 3 kW</t>
  </si>
  <si>
    <t>19. Газов конвектор на природен газ 5 kW</t>
  </si>
  <si>
    <t>Препоръчан отоплителен уред според калкулатора</t>
  </si>
  <si>
    <t>1. Каква ще е отоплителната система:</t>
  </si>
  <si>
    <r>
      <t xml:space="preserve">Самостоятелен отоплителен уред - поставете </t>
    </r>
    <r>
      <rPr>
        <b/>
        <sz val="11"/>
        <color theme="1"/>
        <rFont val="Arial"/>
        <family val="2"/>
        <charset val="204"/>
      </rPr>
      <t xml:space="preserve">1 </t>
    </r>
    <r>
      <rPr>
        <sz val="11"/>
        <color theme="1"/>
        <rFont val="Arial"/>
        <family val="2"/>
        <charset val="204"/>
      </rPr>
      <t>в полето срещу Въпрос 1</t>
    </r>
  </si>
  <si>
    <r>
      <t xml:space="preserve">Отоплителен уред с изградени въздуховоди за пренос в други помещения - поставете </t>
    </r>
    <r>
      <rPr>
        <b/>
        <sz val="11"/>
        <color theme="1"/>
        <rFont val="Arial"/>
        <family val="2"/>
        <charset val="204"/>
      </rPr>
      <t>2</t>
    </r>
    <r>
      <rPr>
        <sz val="11"/>
        <color theme="1"/>
        <rFont val="Arial"/>
        <family val="2"/>
        <charset val="204"/>
      </rPr>
      <t xml:space="preserve"> в полето срещу Въпрос 1</t>
    </r>
  </si>
  <si>
    <r>
      <t xml:space="preserve">Отоплителен уред с изградени връзки и радиатори (през които преминава топла вода) в помещенията - поставете </t>
    </r>
    <r>
      <rPr>
        <b/>
        <sz val="11"/>
        <color theme="1"/>
        <rFont val="Arial"/>
        <family val="2"/>
        <charset val="204"/>
      </rPr>
      <t>3</t>
    </r>
    <r>
      <rPr>
        <sz val="11"/>
        <color theme="1"/>
        <rFont val="Arial"/>
        <family val="2"/>
        <charset val="204"/>
      </rPr>
      <t xml:space="preserve"> в полето срещу Въпрос 1</t>
    </r>
  </si>
  <si>
    <t>2. Вашето жилище е:</t>
  </si>
  <si>
    <r>
      <t xml:space="preserve">Апартамент - поставете </t>
    </r>
    <r>
      <rPr>
        <b/>
        <sz val="11"/>
        <color theme="1"/>
        <rFont val="Arial"/>
        <family val="2"/>
        <charset val="204"/>
      </rPr>
      <t>1</t>
    </r>
    <r>
      <rPr>
        <sz val="11"/>
        <color theme="1"/>
        <rFont val="Arial"/>
        <family val="2"/>
        <charset val="204"/>
      </rPr>
      <t xml:space="preserve"> в полето срещу Въпрос 2</t>
    </r>
  </si>
  <si>
    <r>
      <t xml:space="preserve">Къща/Етаж от къща - поставете </t>
    </r>
    <r>
      <rPr>
        <b/>
        <sz val="11"/>
        <color theme="1"/>
        <rFont val="Arial"/>
        <family val="2"/>
        <charset val="204"/>
      </rPr>
      <t>2</t>
    </r>
    <r>
      <rPr>
        <sz val="11"/>
        <color theme="1"/>
        <rFont val="Arial"/>
        <family val="2"/>
        <charset val="204"/>
      </rPr>
      <t xml:space="preserve"> в полето срещу Въпрос 2</t>
    </r>
  </si>
  <si>
    <t>2.1. Брой помещения в жилищния имот</t>
  </si>
  <si>
    <t>2.2. Брой помещения, които ще се отопляват с новия уред</t>
  </si>
  <si>
    <t>2.3. Площ на жилищния имот (кв. м)</t>
  </si>
  <si>
    <t>2.4. Площ на помещенията, които ще се отопляват с новия уред (кв. м)</t>
  </si>
  <si>
    <t>2.5 Ако желаете да ползвате за отопление климатици или газови конвектори, посочете площта на всяко от помещенията</t>
  </si>
  <si>
    <t>- Площ на отопляемо помещение с климатик/ газов конвектор №1 (кв. м)</t>
  </si>
  <si>
    <t>- Площ на отопляемо помещение с климатик/ газов конвектор №2 (кв. м)</t>
  </si>
  <si>
    <t>- Площ на отопляемо помещение с климатик/ газов конвектор №3 (кв. м)</t>
  </si>
  <si>
    <t>2.6. Височина от пода до тавана средно (м)</t>
  </si>
  <si>
    <r>
      <t xml:space="preserve">С топлоизолация на стените и с дограма с добри топлоизолационни качества - поставете </t>
    </r>
    <r>
      <rPr>
        <b/>
        <sz val="11"/>
        <color theme="1"/>
        <rFont val="Arial"/>
        <family val="2"/>
        <charset val="204"/>
      </rPr>
      <t>1</t>
    </r>
    <r>
      <rPr>
        <sz val="11"/>
        <color theme="1"/>
        <rFont val="Arial"/>
        <family val="2"/>
        <charset val="204"/>
      </rPr>
      <t xml:space="preserve"> в жълтото поле срещу Въпрос 3</t>
    </r>
  </si>
  <si>
    <r>
      <t xml:space="preserve">С добра топлоизолация на един от двата компонента стени или дограма - поставете </t>
    </r>
    <r>
      <rPr>
        <b/>
        <sz val="11"/>
        <color theme="1"/>
        <rFont val="Arial"/>
        <family val="2"/>
        <charset val="204"/>
      </rPr>
      <t>2</t>
    </r>
    <r>
      <rPr>
        <sz val="11"/>
        <color theme="1"/>
        <rFont val="Arial"/>
        <family val="2"/>
        <charset val="204"/>
      </rPr>
      <t xml:space="preserve"> в жълтото поле срещу Въпрос 3</t>
    </r>
  </si>
  <si>
    <r>
      <t xml:space="preserve">Без топлоизолация на стените и без дограма с добри топлоизолационни качества - поставете </t>
    </r>
    <r>
      <rPr>
        <b/>
        <sz val="11"/>
        <color theme="1"/>
        <rFont val="Arial"/>
        <family val="2"/>
        <charset val="204"/>
      </rPr>
      <t>3</t>
    </r>
    <r>
      <rPr>
        <sz val="11"/>
        <color theme="1"/>
        <rFont val="Arial"/>
        <family val="2"/>
        <charset val="204"/>
      </rPr>
      <t xml:space="preserve"> в жълтото поле срещу Въпрос 3</t>
    </r>
  </si>
  <si>
    <t>Необходима мощност на климатик/газов конвектор 1 (kw)</t>
  </si>
  <si>
    <t>Необходима мощност на климатик/газов конвектор 2 (kw)</t>
  </si>
  <si>
    <t>Необходима мощност на климатик/газов конвектор 3 (kw)</t>
  </si>
  <si>
    <t>помещение 1 (бр.)</t>
  </si>
  <si>
    <t>помещение 2 (бр.)</t>
  </si>
  <si>
    <t>помещение 3 (бр.)</t>
  </si>
  <si>
    <t>Общо (бр.)</t>
  </si>
  <si>
    <t>26. Стоманен панелен радиатор (500x1200)</t>
  </si>
  <si>
    <t>27. Стоманен панелен радиатор (500x1800)</t>
  </si>
  <si>
    <t>Пелетен котел 39 KW</t>
  </si>
  <si>
    <t>Едноконтурен кондезационен котел на природен газ до 42 кW</t>
  </si>
  <si>
    <t>Образец 3: Декларация за съгласие от съсобственик на имот</t>
  </si>
  <si>
    <t>Решение на Общото събрание на етажната собственост, прието с мнозинство, съгласно Закона за устройство на територията и Закона за управление на етажната собственост (В случай че имотът се намира в сграда в режим на етажна собственост и сградата се газифицира за първи път)</t>
  </si>
  <si>
    <t>Образец 1Б</t>
  </si>
  <si>
    <t>1Ф</t>
  </si>
  <si>
    <t>ФОРМУЛЯР ЗА КАНДИДАТСТВАНЕ
за юридически лица</t>
  </si>
  <si>
    <t>ЕИК/БУЛСТАТ</t>
  </si>
  <si>
    <t>Адрес на управление</t>
  </si>
  <si>
    <t>Данни за представляващия юридическото лице</t>
  </si>
  <si>
    <t>Вид на предприятието</t>
  </si>
  <si>
    <t>Наименование и правен статут на ЮЛ</t>
  </si>
  <si>
    <t>микро</t>
  </si>
  <si>
    <t>малко</t>
  </si>
  <si>
    <t>средно</t>
  </si>
  <si>
    <r>
      <t xml:space="preserve">Имотът, в който желая да заменя отоплителния уред на дърва и/или въглища, е:
</t>
    </r>
    <r>
      <rPr>
        <i/>
        <sz val="11"/>
        <color theme="1"/>
        <rFont val="Calibri"/>
        <family val="2"/>
        <charset val="204"/>
        <scheme val="minor"/>
      </rPr>
      <t>Моля, отбележете вярното със знак "x"</t>
    </r>
  </si>
  <si>
    <t>Брой помещения в имота</t>
  </si>
  <si>
    <t>Брой помещения в имота, които ще се отопляват с новия отоплителен уред</t>
  </si>
  <si>
    <t>Площ на имота (кв. метри)</t>
  </si>
  <si>
    <t>Площ на помещенията в имота, които ще се отопляват с новия отоплителен уред (кв. метри)</t>
  </si>
  <si>
    <t>Имотът се отоплява с:</t>
  </si>
  <si>
    <t>Какво е приблизителното тегло на отоплителния уред на дърва и/или въглища, с който се отоплява имотът? (кг)</t>
  </si>
  <si>
    <t xml:space="preserve">Какъв е приблизителният размер на отоплителния уред на дърва и/или въглища, с който се отоплява имотът? </t>
  </si>
  <si>
    <t>Какъв е диаметърът (ф) на комина (розетката), към който е включен уредът на дърва и/или въглища, с който се отоплява имотът? (мм)</t>
  </si>
  <si>
    <r>
      <t>Брой помещения с въздушни топлопроводи (</t>
    </r>
    <r>
      <rPr>
        <i/>
        <sz val="12"/>
        <color theme="1"/>
        <rFont val="Calibri"/>
        <family val="2"/>
        <scheme val="minor"/>
      </rPr>
      <t>попълва се, когато в имота има изградени въздушни топлопроводи</t>
    </r>
    <r>
      <rPr>
        <sz val="12"/>
        <color theme="1"/>
        <rFont val="Calibri"/>
        <family val="2"/>
        <scheme val="minor"/>
      </rPr>
      <t>)</t>
    </r>
  </si>
  <si>
    <r>
      <t xml:space="preserve">В случай че няма изградени въздушни топлопроводи към помещенията, планира ли се да бъдат изградени такива преди монтажа на новия отоплителен уред?
</t>
    </r>
    <r>
      <rPr>
        <i/>
        <sz val="12"/>
        <color theme="1"/>
        <rFont val="Calibri"/>
        <family val="2"/>
        <scheme val="minor"/>
      </rPr>
      <t>Моля, отбележете вярното със знак "x"</t>
    </r>
  </si>
  <si>
    <r>
      <t xml:space="preserve">Брой помещения, в които се планира да бъдат изградени въздушни топлопроводи </t>
    </r>
    <r>
      <rPr>
        <i/>
        <sz val="12"/>
        <color theme="1"/>
        <rFont val="Calibri"/>
        <family val="2"/>
        <scheme val="minor"/>
      </rPr>
      <t>(попълва се, когато се планира изграждане на въздушни топлопроводи преди монтажа на новия отоплителен уред)</t>
    </r>
  </si>
  <si>
    <r>
      <t>Брой помещения с поставени радиатори (</t>
    </r>
    <r>
      <rPr>
        <i/>
        <sz val="12"/>
        <color theme="1"/>
        <rFont val="Calibri"/>
        <family val="2"/>
        <scheme val="minor"/>
      </rPr>
      <t>попълва се, когато в имота има изградена отоплителна инсталация с радиатори</t>
    </r>
    <r>
      <rPr>
        <sz val="12"/>
        <color theme="1"/>
        <rFont val="Calibri"/>
        <family val="2"/>
        <scheme val="minor"/>
      </rPr>
      <t>)</t>
    </r>
  </si>
  <si>
    <r>
      <t xml:space="preserve">В случай че няма изградена отоплителна инсталация с радиатори, планира ли се да бъде изградена такава преди монтажа на новия отоплителен уред?
</t>
    </r>
    <r>
      <rPr>
        <i/>
        <sz val="12"/>
        <color theme="1"/>
        <rFont val="Calibri"/>
        <family val="2"/>
        <scheme val="minor"/>
      </rPr>
      <t>Моля, отбележете вярното със знак "x"</t>
    </r>
  </si>
  <si>
    <r>
      <t>Брой помещения, в които се планира да бъдат поставени радиатори (</t>
    </r>
    <r>
      <rPr>
        <i/>
        <sz val="12"/>
        <color theme="1"/>
        <rFont val="Calibri"/>
        <family val="2"/>
        <scheme val="minor"/>
      </rPr>
      <t>попълва се, когато се планира изграждане на отоплителна инсталация с радиатори преди монтажа на новия отоплителен уред</t>
    </r>
    <r>
      <rPr>
        <sz val="12"/>
        <color theme="1"/>
        <rFont val="Calibri"/>
        <family val="2"/>
        <scheme val="minor"/>
      </rPr>
      <t>)</t>
    </r>
  </si>
  <si>
    <t>Колко часа обичайно се отоплява имотът?</t>
  </si>
  <si>
    <t>Какви количества гориво се използват средно месечно през зимните месеци?</t>
  </si>
  <si>
    <t>Моля, посочете приблизително заплатената сума за отопление с твърдо гориво на имота за отоплителен сезон 2018-2019 в лв.</t>
  </si>
  <si>
    <r>
      <rPr>
        <b/>
        <i/>
        <sz val="12"/>
        <color theme="1"/>
        <rFont val="Calibri"/>
        <family val="2"/>
        <scheme val="minor"/>
      </rPr>
      <t>ВАЖНО! Указания за попълване:</t>
    </r>
    <r>
      <rPr>
        <i/>
        <sz val="12"/>
        <color theme="1"/>
        <rFont val="Calibri"/>
        <family val="2"/>
        <scheme val="minor"/>
      </rPr>
      <t xml:space="preserve">
Отбелязва се отоплителното устройство, за което се кандидатства. Може да се посочи: едно отоплително устройство от изброените с номера от 1 до 17 или до три газови конвектора общо (18 и 19) или до три климатика общо (20-25). Радиатори от двата вида до три броя общо са допустими само за Пелетни камини с водна риза, Пелетни котли и Газови котли (5-17, вкл.), както и при повторно включване на абонати към Топлофикация - София.</t>
    </r>
  </si>
  <si>
    <t>Приложени документи към Формуляра за кандидатстване за юридически лица</t>
  </si>
  <si>
    <t>Какъв е видът на изградената отоплителна инсталация с радиатори (попълва се, когато в имота има изградена отоплителна инсталация с радиатори): 
Моля, отбележете вярното със знак "x"</t>
  </si>
  <si>
    <t>Дърва (куб. м)</t>
  </si>
  <si>
    <t>20. Климатик 9000 BTU (2.6 kW)</t>
  </si>
  <si>
    <t>21. Климатик 12000 BTU (3.4 kW)</t>
  </si>
  <si>
    <t>22. Климатик 15000 BTU (4.3 kW)</t>
  </si>
  <si>
    <t>23. Климатик 18000 BTU (5.2 kW)</t>
  </si>
  <si>
    <t>24. Климатик 24000 BTU (6.9 kW)</t>
  </si>
  <si>
    <t>25. Климатик 32000 BTU (9.2 kW)</t>
  </si>
  <si>
    <t>6.1</t>
  </si>
  <si>
    <t>6.2</t>
  </si>
  <si>
    <t>6.3</t>
  </si>
  <si>
    <t>голямо</t>
  </si>
  <si>
    <t>Код по КИД-2008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</si>
  <si>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</si>
  <si>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</si>
  <si>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</si>
  <si>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</si>
  <si>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</si>
  <si>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</si>
  <si>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</si>
  <si>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</si>
  <si>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</si>
  <si>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</si>
  <si>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</si>
  <si>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</si>
  <si>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</si>
  <si>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</si>
  <si>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</si>
  <si>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</si>
  <si>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</si>
  <si>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</si>
  <si>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</si>
  <si>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</si>
  <si>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Параметри на имота, за който ще се заменя отоплителен уред на дърва/въглища</t>
  </si>
  <si>
    <t>Образец 4: Декларация за минимални и държавни помощи</t>
  </si>
  <si>
    <t>Пълномощно, с което представляващият ЮЛ упълномощава пълномощник да подаде документите за кандидатстване от негово име</t>
  </si>
  <si>
    <t xml:space="preserve">2. Жилището, в което ще се заменя отоплителното устройство на дърва и въглища, се намира в локална „гореща точка“ от гледна точка на замърсяването на въздуха </t>
  </si>
  <si>
    <t>3. Енергийна ефективност на жилището</t>
  </si>
  <si>
    <t>4. Размер на предприятието</t>
  </si>
  <si>
    <t>- микро</t>
  </si>
  <si>
    <t>- малко</t>
  </si>
  <si>
    <t>- средно</t>
  </si>
  <si>
    <t>- Жилището е с топлоизолация на стените</t>
  </si>
  <si>
    <t>- Наличие на топлоизолираща дограма в помещенията, които се отопляват с уред на дърва и/или въглища</t>
  </si>
  <si>
    <t>Адрес на имота, за който се кандидатства за нов отоплителен уред (по документ за собственост)</t>
  </si>
  <si>
    <t>Технически проект за газова инсталация при газоснабдяване чрез индивидуална доставка на компресиран природен газ до имота</t>
  </si>
  <si>
    <t>Собственоръчно трите имена и подпис:</t>
  </si>
  <si>
    <t>Дата:</t>
  </si>
  <si>
    <t>Копие от Решение на Общото събрание на етажната собственост, прието с мнозинство, съгласно Закона за устройство на територията и Закона за управление на етажната собственост (В случай че имотът се намира в сграда в режим на етажна собственост и сградата се газифицира за първи път)</t>
  </si>
  <si>
    <t>Писмено потвърждение от топлофикационното дружество за техническа възможност и съгласие за присъединяване на имота към централната топлофикационна мрежа – в случаи, когато се кандидатства за подмяна на отопление на дърва и въглища с централно парно отопление (кандидатства се за радиатори)</t>
  </si>
  <si>
    <t>Пълномощно, с което представляващият ЮЛ упълномощава друго лице да подаде документите за кандидатстване от негово име</t>
  </si>
  <si>
    <t>11. Едноконтурен кондензационен котел на природен газ до 24 kW</t>
  </si>
  <si>
    <t>12. Едноконтурен кондензационен котел на природен газ до 28 kW</t>
  </si>
  <si>
    <t>13. Едноконтурен кондензационен котел на природен газ до 33 kW</t>
  </si>
  <si>
    <t>14. Едноконтурен кондензационен котел на природен газ до 42 kW</t>
  </si>
  <si>
    <t>15. Двуконтурен кондензационен котел на природен газ до 20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</si>
</sst>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i/>
      <sz val="13"/>
      <color theme="1"/>
      <name val="Calibri"/>
      <family val="2"/>
      <charset val="204"/>
      <scheme val="minor"/>
    </font>
    <font>
      <i/>
      <sz val="13"/>
      <color theme="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8" tint="-0.499984740745262"/>
      <name val="Calibri"/>
      <family val="2"/>
      <charset val="204"/>
      <scheme val="minor"/>
    </font>
    <font>
      <sz val="13"/>
      <color theme="8" tint="-0.499984740745262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3"/>
      <color rgb="FF162646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name val="Calibri"/>
      <family val="2"/>
      <scheme val="minor"/>
    </font>
    <font>
      <i/>
      <sz val="13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thin">
        <color rgb="FF336699"/>
      </left>
      <right style="thin">
        <color rgb="FF336699"/>
      </right>
      <top style="thin">
        <color rgb="FF336699"/>
      </top>
      <bottom style="thin">
        <color rgb="FF336699"/>
      </bottom>
      <diagonal/>
    </border>
    <border>
      <left style="thin">
        <color rgb="FF336699"/>
      </left>
      <right style="thin">
        <color rgb="FF336699"/>
      </right>
      <top style="thin">
        <color rgb="FF336699"/>
      </top>
      <bottom/>
      <diagonal/>
    </border>
    <border>
      <left style="thin">
        <color rgb="FF336699"/>
      </left>
      <right style="thin">
        <color rgb="FF336699"/>
      </right>
      <top/>
      <bottom/>
      <diagonal/>
    </border>
    <border>
      <left style="thin">
        <color rgb="FF336699"/>
      </left>
      <right style="thin">
        <color rgb="FF336699"/>
      </right>
      <top/>
      <bottom style="thin">
        <color rgb="FF336699"/>
      </bottom>
      <diagonal/>
    </border>
    <border>
      <left style="thin">
        <color rgb="FF336699"/>
      </left>
      <right/>
      <top style="thin">
        <color rgb="FF336699"/>
      </top>
      <bottom style="thin">
        <color rgb="FF336699"/>
      </bottom>
      <diagonal/>
    </border>
    <border>
      <left/>
      <right/>
      <top style="thin">
        <color rgb="FF336699"/>
      </top>
      <bottom style="thin">
        <color rgb="FF336699"/>
      </bottom>
      <diagonal/>
    </border>
    <border>
      <left/>
      <right style="thin">
        <color rgb="FF336699"/>
      </right>
      <top style="thin">
        <color rgb="FF336699"/>
      </top>
      <bottom style="thin">
        <color rgb="FF336699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 style="medium">
        <color indexed="64"/>
      </right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/>
      <top/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C00000"/>
      </bottom>
      <diagonal/>
    </border>
    <border>
      <left/>
      <right style="thin">
        <color auto="1"/>
      </right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/>
      <bottom style="double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</borders>
  <cellStyleXfs count="3">
    <xf numFmtId="0" fontId="0" fillId="0" borderId="0"/>
    <xf numFmtId="0" fontId="23" fillId="0" borderId="0"/>
    <xf numFmtId="0" fontId="30" fillId="0" borderId="0"/>
  </cellStyleXfs>
  <cellXfs count="149">
    <xf numFmtId="0" fontId="0" fillId="0" borderId="0" xfId="0"/>
    <xf numFmtId="0" fontId="8" fillId="0" borderId="2" xfId="0" applyFont="1" applyBorder="1" applyAlignment="1" applyProtection="1"/>
    <xf numFmtId="0" fontId="8" fillId="0" borderId="2" xfId="0" applyFont="1" applyBorder="1" applyProtection="1"/>
    <xf numFmtId="0" fontId="10" fillId="0" borderId="2" xfId="0" applyFont="1" applyFill="1" applyBorder="1" applyProtection="1"/>
    <xf numFmtId="0" fontId="8" fillId="0" borderId="2" xfId="0" applyFont="1" applyFill="1" applyBorder="1" applyProtection="1"/>
    <xf numFmtId="0" fontId="8" fillId="0" borderId="3" xfId="0" applyFont="1" applyBorder="1" applyProtection="1"/>
    <xf numFmtId="0" fontId="14" fillId="5" borderId="5" xfId="0" applyFont="1" applyFill="1" applyBorder="1" applyProtection="1"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Protection="1"/>
    <xf numFmtId="0" fontId="12" fillId="0" borderId="5" xfId="0" applyFont="1" applyBorder="1" applyAlignment="1" applyProtection="1">
      <alignment horizontal="center" vertical="center"/>
      <protection locked="0"/>
    </xf>
    <xf numFmtId="0" fontId="25" fillId="2" borderId="0" xfId="1" applyFont="1" applyFill="1" applyBorder="1" applyProtection="1"/>
    <xf numFmtId="0" fontId="26" fillId="2" borderId="0" xfId="1" applyFont="1" applyFill="1" applyBorder="1" applyAlignment="1" applyProtection="1">
      <alignment wrapText="1"/>
    </xf>
    <xf numFmtId="0" fontId="26" fillId="2" borderId="0" xfId="1" applyFont="1" applyFill="1" applyBorder="1" applyProtection="1"/>
    <xf numFmtId="0" fontId="27" fillId="2" borderId="12" xfId="1" applyFont="1" applyFill="1" applyBorder="1" applyProtection="1"/>
    <xf numFmtId="0" fontId="27" fillId="2" borderId="12" xfId="1" applyFont="1" applyFill="1" applyBorder="1" applyAlignment="1" applyProtection="1">
      <alignment horizontal="left" vertical="center" wrapText="1"/>
    </xf>
    <xf numFmtId="0" fontId="26" fillId="2" borderId="1" xfId="1" applyFont="1" applyFill="1" applyBorder="1" applyAlignment="1" applyProtection="1">
      <alignment horizontal="left" vertical="center" wrapText="1"/>
    </xf>
    <xf numFmtId="0" fontId="28" fillId="3" borderId="1" xfId="1" applyFont="1" applyFill="1" applyBorder="1" applyAlignment="1" applyProtection="1">
      <alignment horizontal="left" vertical="center" wrapText="1"/>
    </xf>
    <xf numFmtId="0" fontId="26" fillId="3" borderId="1" xfId="1" applyFont="1" applyFill="1" applyBorder="1" applyAlignment="1" applyProtection="1">
      <alignment wrapText="1"/>
    </xf>
    <xf numFmtId="0" fontId="28" fillId="3" borderId="1" xfId="1" applyFont="1" applyFill="1" applyBorder="1" applyAlignment="1" applyProtection="1">
      <alignment wrapText="1"/>
    </xf>
    <xf numFmtId="0" fontId="26" fillId="3" borderId="1" xfId="1" applyFont="1" applyFill="1" applyBorder="1" applyProtection="1"/>
    <xf numFmtId="0" fontId="26" fillId="2" borderId="1" xfId="1" applyFont="1" applyFill="1" applyBorder="1" applyAlignment="1" applyProtection="1">
      <alignment wrapText="1"/>
    </xf>
    <xf numFmtId="0" fontId="27" fillId="2" borderId="12" xfId="1" applyFont="1" applyFill="1" applyBorder="1" applyAlignment="1" applyProtection="1">
      <alignment horizontal="center"/>
    </xf>
    <xf numFmtId="0" fontId="27" fillId="2" borderId="12" xfId="1" applyFont="1" applyFill="1" applyBorder="1" applyAlignment="1" applyProtection="1">
      <alignment horizontal="center" vertical="center" wrapText="1"/>
    </xf>
    <xf numFmtId="0" fontId="27" fillId="2" borderId="14" xfId="1" applyFont="1" applyFill="1" applyBorder="1" applyAlignment="1" applyProtection="1">
      <alignment horizontal="center"/>
    </xf>
    <xf numFmtId="0" fontId="25" fillId="2" borderId="18" xfId="1" applyFont="1" applyFill="1" applyBorder="1" applyProtection="1"/>
    <xf numFmtId="0" fontId="26" fillId="2" borderId="18" xfId="1" applyFont="1" applyFill="1" applyBorder="1" applyAlignment="1" applyProtection="1">
      <alignment wrapText="1"/>
    </xf>
    <xf numFmtId="0" fontId="26" fillId="2" borderId="18" xfId="1" applyFont="1" applyFill="1" applyBorder="1" applyProtection="1"/>
    <xf numFmtId="0" fontId="26" fillId="2" borderId="19" xfId="1" applyFont="1" applyFill="1" applyBorder="1" applyProtection="1"/>
    <xf numFmtId="0" fontId="26" fillId="2" borderId="21" xfId="1" applyFont="1" applyFill="1" applyBorder="1" applyProtection="1"/>
    <xf numFmtId="0" fontId="27" fillId="2" borderId="22" xfId="1" applyFont="1" applyFill="1" applyBorder="1" applyProtection="1"/>
    <xf numFmtId="0" fontId="25" fillId="2" borderId="22" xfId="1" applyFont="1" applyFill="1" applyBorder="1" applyProtection="1"/>
    <xf numFmtId="0" fontId="25" fillId="2" borderId="25" xfId="1" applyFont="1" applyFill="1" applyBorder="1" applyProtection="1"/>
    <xf numFmtId="0" fontId="25" fillId="2" borderId="26" xfId="1" applyFont="1" applyFill="1" applyBorder="1" applyProtection="1"/>
    <xf numFmtId="0" fontId="26" fillId="2" borderId="26" xfId="1" applyFont="1" applyFill="1" applyBorder="1" applyProtection="1"/>
    <xf numFmtId="0" fontId="26" fillId="2" borderId="29" xfId="1" applyFont="1" applyFill="1" applyBorder="1" applyProtection="1"/>
    <xf numFmtId="1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Protection="1"/>
    <xf numFmtId="0" fontId="8" fillId="4" borderId="0" xfId="0" applyFont="1" applyFill="1" applyBorder="1" applyProtection="1"/>
    <xf numFmtId="0" fontId="4" fillId="0" borderId="4" xfId="0" applyFont="1" applyBorder="1" applyProtection="1"/>
    <xf numFmtId="0" fontId="0" fillId="0" borderId="0" xfId="0" applyFont="1" applyBorder="1" applyProtection="1"/>
    <xf numFmtId="0" fontId="4" fillId="0" borderId="10" xfId="0" applyFont="1" applyBorder="1" applyProtection="1"/>
    <xf numFmtId="0" fontId="12" fillId="0" borderId="5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vertical="center" wrapText="1"/>
    </xf>
    <xf numFmtId="1" fontId="12" fillId="5" borderId="5" xfId="0" applyNumberFormat="1" applyFont="1" applyFill="1" applyBorder="1" applyAlignment="1" applyProtection="1">
      <alignment horizontal="center" vertical="center"/>
    </xf>
    <xf numFmtId="0" fontId="12" fillId="5" borderId="9" xfId="0" applyFont="1" applyFill="1" applyBorder="1" applyAlignment="1" applyProtection="1">
      <alignment horizontal="left" vertical="center" wrapText="1"/>
    </xf>
    <xf numFmtId="0" fontId="12" fillId="5" borderId="11" xfId="0" applyFont="1" applyFill="1" applyBorder="1" applyAlignment="1" applyProtection="1">
      <alignment vertical="center"/>
    </xf>
    <xf numFmtId="1" fontId="12" fillId="0" borderId="5" xfId="0" quotePrefix="1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2" fillId="0" borderId="5" xfId="0" applyFont="1" applyFill="1" applyBorder="1" applyAlignment="1" applyProtection="1">
      <alignment vertical="center" wrapText="1"/>
    </xf>
    <xf numFmtId="0" fontId="12" fillId="0" borderId="5" xfId="0" applyFont="1" applyBorder="1" applyAlignment="1" applyProtection="1">
      <alignment horizontal="right" vertical="center" wrapText="1"/>
    </xf>
    <xf numFmtId="0" fontId="12" fillId="2" borderId="5" xfId="0" applyFont="1" applyFill="1" applyBorder="1" applyAlignment="1" applyProtection="1">
      <alignment vertical="center" wrapText="1"/>
    </xf>
    <xf numFmtId="0" fontId="12" fillId="2" borderId="5" xfId="0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horizontal="right" vertical="center" wrapText="1"/>
    </xf>
    <xf numFmtId="1" fontId="12" fillId="0" borderId="5" xfId="0" applyNumberFormat="1" applyFont="1" applyBorder="1" applyAlignment="1" applyProtection="1">
      <alignment horizontal="center" vertical="top"/>
    </xf>
    <xf numFmtId="0" fontId="17" fillId="2" borderId="5" xfId="0" applyFont="1" applyFill="1" applyBorder="1" applyAlignment="1" applyProtection="1">
      <alignment vertical="center" wrapText="1"/>
    </xf>
    <xf numFmtId="0" fontId="17" fillId="2" borderId="5" xfId="0" applyFont="1" applyFill="1" applyBorder="1" applyAlignment="1" applyProtection="1">
      <alignment vertical="center"/>
    </xf>
    <xf numFmtId="0" fontId="17" fillId="2" borderId="5" xfId="0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/>
    <xf numFmtId="0" fontId="6" fillId="0" borderId="0" xfId="0" applyFont="1" applyBorder="1" applyAlignment="1" applyProtection="1"/>
    <xf numFmtId="0" fontId="6" fillId="0" borderId="0" xfId="0" applyFont="1" applyBorder="1" applyProtection="1"/>
    <xf numFmtId="0" fontId="12" fillId="2" borderId="5" xfId="0" applyFont="1" applyFill="1" applyBorder="1" applyAlignment="1" applyProtection="1">
      <alignment horizontal="left" vertical="top" wrapText="1"/>
    </xf>
    <xf numFmtId="1" fontId="12" fillId="0" borderId="5" xfId="0" applyNumberFormat="1" applyFont="1" applyFill="1" applyBorder="1" applyAlignment="1" applyProtection="1">
      <alignment horizontal="center" vertical="top"/>
    </xf>
    <xf numFmtId="0" fontId="17" fillId="0" borderId="5" xfId="0" applyFont="1" applyBorder="1" applyAlignment="1" applyProtection="1">
      <alignment horizontal="right" vertical="center" wrapText="1"/>
    </xf>
    <xf numFmtId="0" fontId="18" fillId="0" borderId="5" xfId="0" applyFont="1" applyFill="1" applyBorder="1" applyAlignment="1" applyProtection="1">
      <alignment horizontal="left"/>
    </xf>
    <xf numFmtId="0" fontId="16" fillId="0" borderId="5" xfId="0" applyFont="1" applyFill="1" applyBorder="1" applyAlignment="1" applyProtection="1">
      <alignment horizontal="right" vertical="center" wrapText="1"/>
    </xf>
    <xf numFmtId="0" fontId="9" fillId="0" borderId="0" xfId="0" applyFont="1" applyBorder="1" applyProtection="1"/>
    <xf numFmtId="0" fontId="8" fillId="0" borderId="0" xfId="0" applyFont="1" applyFill="1" applyBorder="1" applyProtection="1"/>
    <xf numFmtId="0" fontId="18" fillId="3" borderId="5" xfId="0" applyFont="1" applyFill="1" applyBorder="1" applyAlignment="1" applyProtection="1">
      <alignment horizontal="left"/>
    </xf>
    <xf numFmtId="0" fontId="12" fillId="3" borderId="5" xfId="0" applyFont="1" applyFill="1" applyBorder="1" applyAlignment="1" applyProtection="1">
      <alignment horizontal="left"/>
    </xf>
    <xf numFmtId="0" fontId="12" fillId="0" borderId="5" xfId="0" applyFont="1" applyBorder="1" applyAlignment="1" applyProtection="1">
      <alignment wrapText="1"/>
    </xf>
    <xf numFmtId="0" fontId="32" fillId="8" borderId="0" xfId="0" applyFont="1" applyFill="1" applyBorder="1" applyProtection="1"/>
    <xf numFmtId="0" fontId="32" fillId="0" borderId="1" xfId="0" applyFont="1" applyBorder="1" applyProtection="1"/>
    <xf numFmtId="0" fontId="32" fillId="0" borderId="1" xfId="0" applyFont="1" applyBorder="1" applyAlignment="1" applyProtection="1">
      <alignment wrapText="1"/>
    </xf>
    <xf numFmtId="0" fontId="4" fillId="0" borderId="1" xfId="0" applyFont="1" applyBorder="1" applyProtection="1"/>
    <xf numFmtId="0" fontId="11" fillId="0" borderId="1" xfId="0" applyFont="1" applyBorder="1" applyProtection="1"/>
    <xf numFmtId="0" fontId="32" fillId="3" borderId="1" xfId="0" applyFont="1" applyFill="1" applyBorder="1" applyProtection="1"/>
    <xf numFmtId="0" fontId="0" fillId="0" borderId="0" xfId="0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/>
    <xf numFmtId="1" fontId="12" fillId="0" borderId="5" xfId="0" applyNumberFormat="1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Protection="1">
      <protection locked="0"/>
    </xf>
    <xf numFmtId="0" fontId="32" fillId="0" borderId="0" xfId="0" applyFont="1" applyBorder="1" applyAlignment="1" applyProtection="1">
      <alignment horizontal="right"/>
    </xf>
    <xf numFmtId="0" fontId="12" fillId="0" borderId="5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left" vertic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18" fillId="0" borderId="6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center"/>
    </xf>
    <xf numFmtId="0" fontId="18" fillId="0" borderId="7" xfId="0" applyFont="1" applyFill="1" applyBorder="1" applyAlignment="1" applyProtection="1">
      <alignment horizontal="left"/>
    </xf>
    <xf numFmtId="0" fontId="18" fillId="0" borderId="8" xfId="0" applyFont="1" applyFill="1" applyBorder="1" applyAlignment="1" applyProtection="1">
      <alignment horizontal="left"/>
    </xf>
    <xf numFmtId="0" fontId="34" fillId="7" borderId="30" xfId="0" applyFont="1" applyFill="1" applyBorder="1" applyAlignment="1" applyProtection="1">
      <alignment horizontal="center" wrapText="1"/>
    </xf>
    <xf numFmtId="0" fontId="17" fillId="7" borderId="31" xfId="0" applyFont="1" applyFill="1" applyBorder="1" applyAlignment="1" applyProtection="1">
      <alignment wrapText="1"/>
    </xf>
    <xf numFmtId="0" fontId="12" fillId="0" borderId="0" xfId="0" applyFont="1" applyBorder="1" applyProtection="1"/>
    <xf numFmtId="0" fontId="17" fillId="7" borderId="32" xfId="0" applyFont="1" applyFill="1" applyBorder="1" applyAlignment="1" applyProtection="1">
      <alignment wrapText="1"/>
    </xf>
    <xf numFmtId="0" fontId="24" fillId="6" borderId="20" xfId="1" applyFont="1" applyFill="1" applyBorder="1" applyAlignment="1" applyProtection="1">
      <alignment horizontal="left" vertical="center"/>
    </xf>
    <xf numFmtId="0" fontId="24" fillId="9" borderId="13" xfId="1" applyFont="1" applyFill="1" applyBorder="1" applyAlignment="1" applyProtection="1">
      <alignment horizontal="center"/>
    </xf>
    <xf numFmtId="0" fontId="27" fillId="6" borderId="20" xfId="1" applyFont="1" applyFill="1" applyBorder="1" applyAlignment="1" applyProtection="1">
      <alignment horizontal="left" vertical="center" wrapText="1"/>
    </xf>
    <xf numFmtId="0" fontId="24" fillId="6" borderId="20" xfId="1" applyFont="1" applyFill="1" applyBorder="1" applyAlignment="1" applyProtection="1">
      <alignment horizontal="left" vertical="center" wrapText="1"/>
    </xf>
    <xf numFmtId="1" fontId="24" fillId="9" borderId="13" xfId="1" applyNumberFormat="1" applyFont="1" applyFill="1" applyBorder="1" applyAlignment="1" applyProtection="1">
      <alignment horizontal="center" vertical="center" wrapText="1"/>
    </xf>
    <xf numFmtId="0" fontId="24" fillId="9" borderId="13" xfId="1" applyFont="1" applyFill="1" applyBorder="1" applyAlignment="1" applyProtection="1">
      <alignment horizontal="center" vertical="center" wrapText="1"/>
    </xf>
    <xf numFmtId="0" fontId="27" fillId="6" borderId="20" xfId="1" quotePrefix="1" applyFont="1" applyFill="1" applyBorder="1" applyAlignment="1" applyProtection="1">
      <alignment horizontal="left" vertical="center" wrapText="1"/>
    </xf>
    <xf numFmtId="2" fontId="24" fillId="9" borderId="13" xfId="1" applyNumberFormat="1" applyFont="1" applyFill="1" applyBorder="1" applyAlignment="1" applyProtection="1">
      <alignment horizontal="center" vertical="center" wrapText="1"/>
    </xf>
    <xf numFmtId="0" fontId="27" fillId="6" borderId="24" xfId="1" applyFont="1" applyFill="1" applyBorder="1" applyAlignment="1" applyProtection="1">
      <alignment horizontal="left" vertical="center" wrapText="1"/>
    </xf>
    <xf numFmtId="0" fontId="28" fillId="6" borderId="1" xfId="1" applyFont="1" applyFill="1" applyBorder="1" applyAlignment="1" applyProtection="1">
      <alignment horizontal="left" vertical="center" wrapText="1"/>
    </xf>
    <xf numFmtId="0" fontId="29" fillId="3" borderId="1" xfId="1" applyFont="1" applyFill="1" applyBorder="1" applyProtection="1"/>
    <xf numFmtId="0" fontId="26" fillId="3" borderId="1" xfId="1" applyFont="1" applyFill="1" applyBorder="1" applyAlignment="1" applyProtection="1">
      <alignment horizontal="left" vertical="center" wrapText="1"/>
    </xf>
    <xf numFmtId="0" fontId="26" fillId="3" borderId="23" xfId="1" applyFont="1" applyFill="1" applyBorder="1" applyProtection="1"/>
    <xf numFmtId="0" fontId="25" fillId="3" borderId="1" xfId="1" applyFont="1" applyFill="1" applyBorder="1" applyProtection="1"/>
    <xf numFmtId="0" fontId="28" fillId="3" borderId="1" xfId="1" applyFont="1" applyFill="1" applyBorder="1" applyAlignment="1" applyProtection="1">
      <alignment horizontal="center" vertical="center" wrapText="1"/>
    </xf>
    <xf numFmtId="0" fontId="28" fillId="3" borderId="23" xfId="1" applyFont="1" applyFill="1" applyBorder="1" applyAlignment="1" applyProtection="1">
      <alignment horizontal="left" vertical="center" wrapText="1"/>
    </xf>
    <xf numFmtId="0" fontId="26" fillId="3" borderId="1" xfId="1" applyFont="1" applyFill="1" applyBorder="1" applyAlignment="1" applyProtection="1">
      <alignment horizontal="center" vertical="center" wrapText="1"/>
    </xf>
    <xf numFmtId="0" fontId="26" fillId="3" borderId="23" xfId="1" applyFont="1" applyFill="1" applyBorder="1" applyAlignment="1" applyProtection="1">
      <alignment horizontal="center" vertical="center" wrapText="1"/>
    </xf>
    <xf numFmtId="0" fontId="28" fillId="3" borderId="1" xfId="1" applyFont="1" applyFill="1" applyBorder="1" applyAlignment="1" applyProtection="1">
      <alignment horizontal="center"/>
    </xf>
    <xf numFmtId="0" fontId="28" fillId="3" borderId="23" xfId="1" applyFont="1" applyFill="1" applyBorder="1" applyAlignment="1" applyProtection="1">
      <alignment horizontal="center" vertical="center" wrapText="1"/>
    </xf>
    <xf numFmtId="1" fontId="28" fillId="3" borderId="23" xfId="1" applyNumberFormat="1" applyFont="1" applyFill="1" applyBorder="1" applyAlignment="1" applyProtection="1">
      <alignment horizontal="center" vertical="center" wrapText="1"/>
    </xf>
    <xf numFmtId="0" fontId="26" fillId="3" borderId="1" xfId="2" applyFont="1" applyFill="1" applyBorder="1" applyAlignment="1" applyProtection="1">
      <alignment wrapText="1"/>
    </xf>
    <xf numFmtId="0" fontId="26" fillId="3" borderId="1" xfId="2" applyFont="1" applyFill="1" applyBorder="1" applyProtection="1"/>
    <xf numFmtId="164" fontId="26" fillId="3" borderId="1" xfId="1" applyNumberFormat="1" applyFont="1" applyFill="1" applyBorder="1" applyAlignment="1" applyProtection="1">
      <alignment wrapText="1"/>
    </xf>
    <xf numFmtId="0" fontId="28" fillId="3" borderId="1" xfId="1" applyFont="1" applyFill="1" applyBorder="1" applyProtection="1"/>
    <xf numFmtId="0" fontId="26" fillId="3" borderId="15" xfId="1" applyFont="1" applyFill="1" applyBorder="1" applyAlignment="1" applyProtection="1">
      <alignment horizontal="left" vertical="center" wrapText="1"/>
    </xf>
    <xf numFmtId="0" fontId="26" fillId="3" borderId="15" xfId="1" applyFont="1" applyFill="1" applyBorder="1" applyAlignment="1" applyProtection="1">
      <alignment wrapText="1"/>
    </xf>
    <xf numFmtId="0" fontId="25" fillId="3" borderId="27" xfId="1" applyFont="1" applyFill="1" applyBorder="1" applyProtection="1"/>
    <xf numFmtId="0" fontId="26" fillId="3" borderId="28" xfId="1" applyFont="1" applyFill="1" applyBorder="1" applyAlignment="1" applyProtection="1">
      <alignment wrapText="1"/>
    </xf>
    <xf numFmtId="0" fontId="26" fillId="3" borderId="27" xfId="1" applyFont="1" applyFill="1" applyBorder="1" applyAlignment="1" applyProtection="1">
      <alignment wrapText="1"/>
    </xf>
    <xf numFmtId="0" fontId="28" fillId="3" borderId="27" xfId="1" applyFont="1" applyFill="1" applyBorder="1" applyProtection="1"/>
    <xf numFmtId="0" fontId="28" fillId="3" borderId="23" xfId="1" applyFont="1" applyFill="1" applyBorder="1" applyProtection="1"/>
    <xf numFmtId="0" fontId="35" fillId="0" borderId="0" xfId="0" applyFont="1" applyBorder="1" applyProtection="1"/>
    <xf numFmtId="164" fontId="12" fillId="0" borderId="5" xfId="0" quotePrefix="1" applyNumberFormat="1" applyFont="1" applyBorder="1" applyAlignment="1" applyProtection="1">
      <alignment horizontal="center" vertical="center"/>
    </xf>
    <xf numFmtId="1" fontId="12" fillId="0" borderId="5" xfId="0" applyNumberFormat="1" applyFont="1" applyFill="1" applyBorder="1" applyAlignment="1" applyProtection="1">
      <alignment horizontal="center" vertical="top"/>
    </xf>
    <xf numFmtId="1" fontId="12" fillId="0" borderId="5" xfId="0" applyNumberFormat="1" applyFont="1" applyBorder="1" applyAlignment="1" applyProtection="1">
      <alignment horizontal="center" vertical="top"/>
    </xf>
    <xf numFmtId="0" fontId="11" fillId="0" borderId="1" xfId="0" quotePrefix="1" applyFont="1" applyBorder="1" applyAlignment="1" applyProtection="1">
      <alignment horizontal="left" wrapText="1"/>
    </xf>
    <xf numFmtId="0" fontId="4" fillId="0" borderId="1" xfId="0" quotePrefix="1" applyFont="1" applyBorder="1" applyAlignment="1" applyProtection="1">
      <alignment wrapText="1"/>
    </xf>
    <xf numFmtId="0" fontId="4" fillId="0" borderId="33" xfId="0" applyFont="1" applyBorder="1" applyProtection="1"/>
    <xf numFmtId="0" fontId="2" fillId="0" borderId="11" xfId="0" applyFont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top" wrapText="1"/>
    </xf>
    <xf numFmtId="0" fontId="16" fillId="0" borderId="11" xfId="0" applyFont="1" applyFill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left" wrapText="1"/>
    </xf>
    <xf numFmtId="0" fontId="15" fillId="3" borderId="5" xfId="0" applyFont="1" applyFill="1" applyBorder="1" applyAlignment="1" applyProtection="1">
      <alignment horizontal="left"/>
    </xf>
    <xf numFmtId="1" fontId="12" fillId="0" borderId="5" xfId="0" applyNumberFormat="1" applyFont="1" applyFill="1" applyBorder="1" applyAlignment="1" applyProtection="1">
      <alignment horizontal="center" vertical="top"/>
    </xf>
    <xf numFmtId="1" fontId="12" fillId="0" borderId="5" xfId="0" applyNumberFormat="1" applyFont="1" applyBorder="1" applyAlignment="1" applyProtection="1">
      <alignment horizontal="center" vertical="top"/>
    </xf>
    <xf numFmtId="1" fontId="13" fillId="0" borderId="0" xfId="0" applyNumberFormat="1" applyFont="1" applyBorder="1" applyAlignment="1" applyProtection="1">
      <alignment horizontal="center" vertical="center" wrapText="1"/>
    </xf>
    <xf numFmtId="0" fontId="24" fillId="3" borderId="16" xfId="1" applyFont="1" applyFill="1" applyBorder="1" applyAlignment="1" applyProtection="1">
      <alignment horizontal="center"/>
    </xf>
    <xf numFmtId="0" fontId="24" fillId="3" borderId="17" xfId="1" applyFont="1" applyFill="1" applyBorder="1" applyAlignment="1" applyProtection="1">
      <alignment horizontal="center"/>
    </xf>
    <xf numFmtId="0" fontId="20" fillId="5" borderId="5" xfId="0" applyFont="1" applyFill="1" applyBorder="1" applyAlignment="1" applyProtection="1">
      <alignment horizontal="left" vertical="center" wrapText="1"/>
    </xf>
    <xf numFmtId="1" fontId="12" fillId="0" borderId="5" xfId="0" applyNumberFormat="1" applyFont="1" applyBorder="1" applyAlignment="1" applyProtection="1">
      <alignment horizontal="center" vertical="top" wrapText="1"/>
    </xf>
  </cellXfs>
  <cellStyles count="3">
    <cellStyle name="Excel Built-in Normal" xfId="2"/>
    <cellStyle name="Normal" xfId="0" builtinId="0"/>
    <cellStyle name="Normal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F7FF"/>
      <color rgb="FF162646"/>
      <color rgb="FF3366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4</xdr:row>
      <xdr:rowOff>107157</xdr:rowOff>
    </xdr:from>
    <xdr:to>
      <xdr:col>2</xdr:col>
      <xdr:colOff>1066800</xdr:colOff>
      <xdr:row>8</xdr:row>
      <xdr:rowOff>73820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3" y="1000126"/>
          <a:ext cx="923925" cy="823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3524250</xdr:colOff>
      <xdr:row>4</xdr:row>
      <xdr:rowOff>142875</xdr:rowOff>
    </xdr:from>
    <xdr:to>
      <xdr:col>2</xdr:col>
      <xdr:colOff>4210050</xdr:colOff>
      <xdr:row>8</xdr:row>
      <xdr:rowOff>80963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38" y="1035844"/>
          <a:ext cx="685800" cy="795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1940718</xdr:colOff>
      <xdr:row>4</xdr:row>
      <xdr:rowOff>119063</xdr:rowOff>
    </xdr:from>
    <xdr:to>
      <xdr:col>3</xdr:col>
      <xdr:colOff>3169443</xdr:colOff>
      <xdr:row>9</xdr:row>
      <xdr:rowOff>1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0406" y="1012032"/>
          <a:ext cx="1228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59531</xdr:colOff>
      <xdr:row>3</xdr:row>
      <xdr:rowOff>202406</xdr:rowOff>
    </xdr:from>
    <xdr:to>
      <xdr:col>2</xdr:col>
      <xdr:colOff>983456</xdr:colOff>
      <xdr:row>7</xdr:row>
      <xdr:rowOff>169069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845344"/>
          <a:ext cx="923925" cy="823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3440906</xdr:colOff>
      <xdr:row>4</xdr:row>
      <xdr:rowOff>23812</xdr:rowOff>
    </xdr:from>
    <xdr:to>
      <xdr:col>2</xdr:col>
      <xdr:colOff>4126706</xdr:colOff>
      <xdr:row>7</xdr:row>
      <xdr:rowOff>176212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8594" y="881062"/>
          <a:ext cx="685800" cy="795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1857374</xdr:colOff>
      <xdr:row>4</xdr:row>
      <xdr:rowOff>0</xdr:rowOff>
    </xdr:from>
    <xdr:to>
      <xdr:col>3</xdr:col>
      <xdr:colOff>3086099</xdr:colOff>
      <xdr:row>8</xdr:row>
      <xdr:rowOff>95250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062" y="857250"/>
          <a:ext cx="1228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0"/>
  <sheetViews>
    <sheetView zoomScale="80" zoomScaleNormal="80" zoomScaleSheetLayoutView="85" workbookViewId="0">
      <selection activeCell="F6" sqref="F6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7" customWidth="1"/>
    <col min="3" max="3" width="68.5703125" style="38" customWidth="1"/>
    <col min="4" max="4" width="47.7109375" style="38" customWidth="1"/>
    <col min="5" max="5" width="22.140625" style="38" customWidth="1"/>
    <col min="6" max="6" width="4.5703125" style="38" customWidth="1"/>
    <col min="7" max="7" width="79.5703125" style="38" customWidth="1"/>
    <col min="8" max="8" width="16.28515625" style="38" customWidth="1"/>
    <col min="9" max="9" width="14.42578125" style="38" hidden="1" customWidth="1" outlineLevel="1"/>
    <col min="10" max="10" width="66.28515625" style="41" hidden="1" customWidth="1" outlineLevel="1"/>
    <col min="11" max="11" width="9.140625" style="38" hidden="1" customWidth="1" outlineLevel="1"/>
    <col min="12" max="12" width="12" style="38" hidden="1" customWidth="1" outlineLevel="1"/>
    <col min="13" max="13" width="12.28515625" style="38" hidden="1" customWidth="1" outlineLevel="1"/>
    <col min="14" max="14" width="40.42578125" style="38" hidden="1" customWidth="1" outlineLevel="1"/>
    <col min="15" max="15" width="18" style="38" hidden="1" customWidth="1" outlineLevel="1"/>
    <col min="16" max="17" width="42.140625" style="38" hidden="1" customWidth="1" outlineLevel="1"/>
    <col min="18" max="18" width="19.140625" style="38" hidden="1" customWidth="1" outlineLevel="1"/>
    <col min="19" max="20" width="9.140625" style="38" hidden="1" customWidth="1" outlineLevel="1"/>
    <col min="21" max="21" width="9.140625" style="38" customWidth="1" collapsed="1"/>
    <col min="22" max="91" width="9.140625" style="38" customWidth="1"/>
    <col min="92" max="16384" width="9.140625" style="38"/>
  </cols>
  <sheetData>
    <row r="1" spans="2:131" ht="18" thickBot="1" x14ac:dyDescent="0.35">
      <c r="E1" s="39" t="s">
        <v>267</v>
      </c>
      <c r="J1" s="38"/>
    </row>
    <row r="2" spans="2:131" ht="18" thickBot="1" x14ac:dyDescent="0.35">
      <c r="C2" s="40" t="s">
        <v>133</v>
      </c>
      <c r="D2" s="40" t="str">
        <f>CONCATENATE("СО ОПОС_",E1)</f>
        <v>СО ОПОС_1Ф</v>
      </c>
      <c r="J2" s="38"/>
    </row>
    <row r="3" spans="2:131" ht="18" thickBot="1" x14ac:dyDescent="0.35">
      <c r="C3" s="40" t="s">
        <v>210</v>
      </c>
      <c r="D3" s="40">
        <f>+D41</f>
        <v>0</v>
      </c>
      <c r="J3" s="38"/>
    </row>
    <row r="4" spans="2:131" x14ac:dyDescent="0.3">
      <c r="J4" s="38"/>
    </row>
    <row r="5" spans="2:131" x14ac:dyDescent="0.3">
      <c r="C5" s="38" t="s">
        <v>10</v>
      </c>
    </row>
    <row r="11" spans="2:131" ht="48" customHeight="1" x14ac:dyDescent="0.3">
      <c r="B11" s="139" t="s">
        <v>122</v>
      </c>
      <c r="C11" s="139"/>
      <c r="D11" s="139"/>
    </row>
    <row r="12" spans="2:131" ht="29.25" customHeight="1" x14ac:dyDescent="0.3">
      <c r="D12" s="85" t="s">
        <v>266</v>
      </c>
    </row>
    <row r="13" spans="2:131" ht="54.75" customHeight="1" x14ac:dyDescent="0.3">
      <c r="B13" s="144" t="s">
        <v>268</v>
      </c>
      <c r="C13" s="144"/>
      <c r="D13" s="144"/>
      <c r="AQ13" s="10" t="s">
        <v>34</v>
      </c>
      <c r="AR13" s="10" t="s">
        <v>35</v>
      </c>
      <c r="AS13" s="10" t="s">
        <v>36</v>
      </c>
      <c r="AT13" s="10" t="s">
        <v>37</v>
      </c>
      <c r="AU13" s="10" t="s">
        <v>38</v>
      </c>
      <c r="AV13" s="10" t="s">
        <v>39</v>
      </c>
      <c r="AW13" s="10" t="s">
        <v>40</v>
      </c>
      <c r="AX13" s="10" t="s">
        <v>41</v>
      </c>
      <c r="AY13" s="10" t="s">
        <v>42</v>
      </c>
      <c r="AZ13" s="10" t="s">
        <v>43</v>
      </c>
      <c r="BA13" s="10" t="s">
        <v>44</v>
      </c>
      <c r="BB13" s="10" t="s">
        <v>45</v>
      </c>
      <c r="BC13" s="10" t="s">
        <v>46</v>
      </c>
      <c r="BD13" s="10" t="s">
        <v>47</v>
      </c>
      <c r="BE13" s="10" t="s">
        <v>48</v>
      </c>
      <c r="BF13" s="10" t="s">
        <v>49</v>
      </c>
      <c r="BG13" s="10" t="s">
        <v>50</v>
      </c>
      <c r="BH13" s="10" t="s">
        <v>51</v>
      </c>
      <c r="BI13" s="10" t="s">
        <v>52</v>
      </c>
      <c r="BJ13" s="10" t="s">
        <v>53</v>
      </c>
      <c r="BK13" s="10" t="s">
        <v>54</v>
      </c>
      <c r="BL13" s="10" t="s">
        <v>55</v>
      </c>
      <c r="BM13" s="10" t="s">
        <v>56</v>
      </c>
      <c r="BN13" s="10" t="s">
        <v>57</v>
      </c>
      <c r="BO13" s="10" t="s">
        <v>58</v>
      </c>
      <c r="BP13" s="10" t="s">
        <v>59</v>
      </c>
      <c r="BQ13" s="10" t="s">
        <v>60</v>
      </c>
      <c r="BR13" s="10" t="s">
        <v>61</v>
      </c>
      <c r="BS13" s="10" t="s">
        <v>62</v>
      </c>
      <c r="BT13" s="10" t="s">
        <v>63</v>
      </c>
      <c r="BU13" s="10" t="s">
        <v>64</v>
      </c>
      <c r="BV13" s="10" t="s">
        <v>65</v>
      </c>
      <c r="BW13" s="10" t="s">
        <v>82</v>
      </c>
      <c r="BX13" s="10" t="s">
        <v>83</v>
      </c>
      <c r="BY13" s="10" t="s">
        <v>84</v>
      </c>
      <c r="BZ13" s="10" t="s">
        <v>85</v>
      </c>
      <c r="CA13" s="10" t="s">
        <v>66</v>
      </c>
      <c r="CB13" s="10" t="s">
        <v>67</v>
      </c>
      <c r="CC13" s="10" t="s">
        <v>68</v>
      </c>
      <c r="CD13" s="10" t="s">
        <v>69</v>
      </c>
      <c r="CE13" s="10" t="s">
        <v>70</v>
      </c>
      <c r="CF13" s="10" t="s">
        <v>71</v>
      </c>
      <c r="CG13" s="10" t="s">
        <v>86</v>
      </c>
      <c r="CH13" s="10" t="s">
        <v>87</v>
      </c>
      <c r="CI13" s="10" t="s">
        <v>88</v>
      </c>
      <c r="CJ13" s="10" t="s">
        <v>89</v>
      </c>
      <c r="CK13" s="10" t="s">
        <v>90</v>
      </c>
      <c r="CL13" s="10" t="s">
        <v>91</v>
      </c>
      <c r="CM13" s="10" t="s">
        <v>72</v>
      </c>
      <c r="CN13" s="10" t="s">
        <v>73</v>
      </c>
      <c r="CO13" s="10" t="s">
        <v>74</v>
      </c>
      <c r="CP13" s="10" t="s">
        <v>75</v>
      </c>
      <c r="CQ13" s="10" t="s">
        <v>76</v>
      </c>
      <c r="CR13" s="10" t="s">
        <v>77</v>
      </c>
      <c r="CS13" s="10" t="s">
        <v>78</v>
      </c>
      <c r="CT13" s="10" t="s">
        <v>79</v>
      </c>
      <c r="CU13" s="10" t="s">
        <v>92</v>
      </c>
      <c r="CV13" s="10" t="s">
        <v>80</v>
      </c>
      <c r="CW13" s="10" t="s">
        <v>81</v>
      </c>
      <c r="CX13" s="10" t="s">
        <v>93</v>
      </c>
      <c r="CY13" s="10" t="s">
        <v>94</v>
      </c>
      <c r="CZ13" s="10" t="s">
        <v>95</v>
      </c>
      <c r="DA13" s="10" t="s">
        <v>96</v>
      </c>
      <c r="DB13" s="10" t="s">
        <v>97</v>
      </c>
      <c r="DC13" s="10" t="s">
        <v>98</v>
      </c>
      <c r="DD13" s="10" t="s">
        <v>99</v>
      </c>
      <c r="DE13" s="10" t="s">
        <v>100</v>
      </c>
      <c r="DF13" s="10" t="s">
        <v>101</v>
      </c>
      <c r="DG13" s="10" t="s">
        <v>102</v>
      </c>
      <c r="DH13" s="10" t="s">
        <v>103</v>
      </c>
      <c r="DI13" s="10" t="s">
        <v>104</v>
      </c>
      <c r="DJ13" s="10" t="s">
        <v>105</v>
      </c>
      <c r="DK13" s="10" t="s">
        <v>106</v>
      </c>
      <c r="DL13" s="10" t="s">
        <v>107</v>
      </c>
      <c r="DM13" s="10" t="s">
        <v>108</v>
      </c>
      <c r="DN13" s="10" t="s">
        <v>109</v>
      </c>
      <c r="DO13" s="10" t="s">
        <v>110</v>
      </c>
      <c r="DP13" s="10" t="s">
        <v>111</v>
      </c>
      <c r="DQ13" s="10" t="s">
        <v>112</v>
      </c>
      <c r="DR13" s="10" t="s">
        <v>113</v>
      </c>
      <c r="DS13" s="10" t="s">
        <v>114</v>
      </c>
      <c r="DT13" s="10" t="s">
        <v>115</v>
      </c>
      <c r="DU13" s="10" t="s">
        <v>116</v>
      </c>
      <c r="DV13" s="10" t="s">
        <v>117</v>
      </c>
      <c r="DW13" s="10" t="s">
        <v>118</v>
      </c>
      <c r="DX13" s="10" t="s">
        <v>119</v>
      </c>
      <c r="DY13" s="10" t="s">
        <v>120</v>
      </c>
      <c r="DZ13" s="10" t="s">
        <v>121</v>
      </c>
      <c r="EA13" s="10"/>
    </row>
    <row r="14" spans="2:131" ht="54.75" customHeight="1" x14ac:dyDescent="0.3">
      <c r="B14" s="147" t="s">
        <v>132</v>
      </c>
      <c r="C14" s="147"/>
      <c r="D14" s="6"/>
      <c r="AQ14" s="10" t="e">
        <f>#REF!</f>
        <v>#REF!</v>
      </c>
      <c r="AR14" s="10">
        <f>D18</f>
        <v>0</v>
      </c>
      <c r="AS14" s="10">
        <f>D40</f>
        <v>0</v>
      </c>
      <c r="AT14" s="10">
        <f>D42</f>
        <v>0</v>
      </c>
      <c r="AU14" s="10">
        <f>D44</f>
        <v>0</v>
      </c>
      <c r="AV14" s="10">
        <f>D46</f>
        <v>0</v>
      </c>
      <c r="AW14" s="10">
        <f>D47</f>
        <v>0</v>
      </c>
      <c r="AX14" s="10">
        <f>D48</f>
        <v>0</v>
      </c>
      <c r="AY14" s="10">
        <f>D49</f>
        <v>0</v>
      </c>
      <c r="AZ14" s="10">
        <f>D50</f>
        <v>0</v>
      </c>
      <c r="BA14" s="10" t="e">
        <f>#REF!</f>
        <v>#REF!</v>
      </c>
      <c r="BB14" s="10" t="e">
        <f>#REF!</f>
        <v>#REF!</v>
      </c>
      <c r="BC14" s="10" t="e">
        <f>#REF!</f>
        <v>#REF!</v>
      </c>
      <c r="BD14" s="10" t="e">
        <f>#REF!</f>
        <v>#REF!</v>
      </c>
      <c r="BE14" s="10" t="e">
        <f>#REF!</f>
        <v>#REF!</v>
      </c>
      <c r="BF14" s="10" t="e">
        <f>#REF!</f>
        <v>#REF!</v>
      </c>
      <c r="BG14" s="10">
        <f>IF(D54&gt;0,1,IF(D55&gt;0,2,IF(D56&gt;0,3,IF(D57&gt;0,4,0))))</f>
        <v>0</v>
      </c>
      <c r="BH14" s="10">
        <f>IF(D59&gt;0,1,IF(D60&gt;0,2,IF(D61&gt;0,3,)))</f>
        <v>0</v>
      </c>
      <c r="BI14" s="10">
        <f>D62</f>
        <v>0</v>
      </c>
      <c r="BJ14" s="10">
        <f>D63</f>
        <v>0</v>
      </c>
      <c r="BK14" s="10">
        <f>D64</f>
        <v>0</v>
      </c>
      <c r="BL14" s="10">
        <f>D65</f>
        <v>0</v>
      </c>
      <c r="BM14" s="10">
        <f>D66</f>
        <v>0</v>
      </c>
      <c r="BN14" s="10">
        <f>IF(D68&gt;0,1,IF(D69&gt;0,2,0))</f>
        <v>0</v>
      </c>
      <c r="BO14" s="10">
        <f>IF(D71&gt;0,1,IF(D72&gt;0,2,0))</f>
        <v>0</v>
      </c>
      <c r="BP14" s="10">
        <f>D74</f>
        <v>0</v>
      </c>
      <c r="BQ14" s="10">
        <f>D75</f>
        <v>0</v>
      </c>
      <c r="BR14" s="10">
        <f>D76</f>
        <v>0</v>
      </c>
      <c r="BS14" s="10">
        <f>D77</f>
        <v>0</v>
      </c>
      <c r="BT14" s="10">
        <f>D78</f>
        <v>0</v>
      </c>
      <c r="BU14" s="10">
        <f>D79</f>
        <v>0</v>
      </c>
      <c r="BV14" s="10">
        <f>IF(D81&gt;0,1,IF(D82&gt;0,2,IF(D83&gt;0,3,IF(D84&gt;0,4,IF(D85&gt;0,5,0)))))</f>
        <v>0</v>
      </c>
      <c r="BW14" s="10">
        <f>D86</f>
        <v>0</v>
      </c>
      <c r="BX14" s="10">
        <f>D88</f>
        <v>0</v>
      </c>
      <c r="BY14" s="10">
        <f>D89</f>
        <v>0</v>
      </c>
      <c r="BZ14" s="10">
        <f>D90</f>
        <v>0</v>
      </c>
      <c r="CA14" s="10">
        <f>D91</f>
        <v>0</v>
      </c>
      <c r="CB14" s="10">
        <f>IF(D93&gt;0,1,IF(D94&gt;0,2,0))</f>
        <v>0</v>
      </c>
      <c r="CC14" s="10">
        <f>D95</f>
        <v>0</v>
      </c>
      <c r="CD14" s="10">
        <f>IF(D97&gt;0,1,IF(D98&gt;0,2,0))</f>
        <v>0</v>
      </c>
      <c r="CE14" s="10">
        <f>D99</f>
        <v>0</v>
      </c>
      <c r="CF14" s="10">
        <f>IF(D101&gt;0,1,IF(D102&gt;0,2,0))</f>
        <v>0</v>
      </c>
      <c r="CG14" s="10">
        <f>D103</f>
        <v>0</v>
      </c>
      <c r="CH14" s="10">
        <f>IF(D105&gt;0,1,0)</f>
        <v>0</v>
      </c>
      <c r="CI14" s="10">
        <f>IF(D106&gt;0,1,0)</f>
        <v>0</v>
      </c>
      <c r="CJ14" s="10">
        <f>IF(D107&gt;0,1,0)</f>
        <v>0</v>
      </c>
      <c r="CK14" s="10">
        <f>IF(D108&gt;0,1,0)</f>
        <v>0</v>
      </c>
      <c r="CL14" s="10">
        <f>IF(D109&gt;0,1,0)</f>
        <v>0</v>
      </c>
      <c r="CM14" s="10">
        <f>IF(D111&gt;0,1,IF(D112&gt;0,2,0))</f>
        <v>0</v>
      </c>
      <c r="CN14" s="10">
        <f>D113</f>
        <v>0</v>
      </c>
      <c r="CO14" s="10" t="e">
        <f>#REF!</f>
        <v>#REF!</v>
      </c>
      <c r="CP14" s="10" t="e">
        <f>#REF!</f>
        <v>#REF!</v>
      </c>
      <c r="CQ14" s="10" t="e">
        <f>IF(#REF!&gt;0,1,IF(#REF!&gt;0,2,0))</f>
        <v>#REF!</v>
      </c>
      <c r="CR14" s="10" t="e">
        <f>IF(#REF!&gt;0,1,IF(#REF!&gt;0,2,0))</f>
        <v>#REF!</v>
      </c>
      <c r="CS14" s="10" t="e">
        <f>IF(#REF!&gt;0,1,IF(#REF!&gt;0,2,0))</f>
        <v>#REF!</v>
      </c>
      <c r="CT14" s="10" t="e">
        <f>IF(#REF!&gt;0,1,IF(#REF!&gt;0,2,0))</f>
        <v>#REF!</v>
      </c>
      <c r="CU14" s="10" t="e">
        <f>IF(#REF!&gt;0,1,IF(#REF!&gt;0,2,0))</f>
        <v>#REF!</v>
      </c>
      <c r="CV14" s="10">
        <f>D115</f>
        <v>0</v>
      </c>
      <c r="CW14" s="10">
        <f>D116</f>
        <v>0</v>
      </c>
      <c r="CX14" s="10">
        <f>D118</f>
        <v>0</v>
      </c>
      <c r="CY14" s="10">
        <f>D119</f>
        <v>0</v>
      </c>
      <c r="CZ14" s="10">
        <f>D120</f>
        <v>0</v>
      </c>
      <c r="DA14" s="10">
        <f>D127</f>
        <v>0</v>
      </c>
      <c r="DB14" s="10">
        <f>D128</f>
        <v>0</v>
      </c>
      <c r="DC14" s="10">
        <f>D129</f>
        <v>0</v>
      </c>
      <c r="DD14" s="10">
        <f>D130</f>
        <v>0</v>
      </c>
      <c r="DE14" s="10">
        <f>D131</f>
        <v>0</v>
      </c>
      <c r="DF14" s="10">
        <f>D132</f>
        <v>0</v>
      </c>
      <c r="DG14" s="10">
        <f>D133</f>
        <v>0</v>
      </c>
      <c r="DH14" s="10">
        <f>D134</f>
        <v>0</v>
      </c>
      <c r="DI14" s="10">
        <f>D135</f>
        <v>0</v>
      </c>
      <c r="DJ14" s="10">
        <f>D137</f>
        <v>0</v>
      </c>
      <c r="DK14" s="10">
        <f>D138</f>
        <v>0</v>
      </c>
      <c r="DL14" s="10">
        <f>D139</f>
        <v>0</v>
      </c>
      <c r="DM14" s="10">
        <f>D141</f>
        <v>0</v>
      </c>
      <c r="DN14" s="10">
        <f>D142</f>
        <v>0</v>
      </c>
      <c r="DO14" s="10">
        <f>D143</f>
        <v>0</v>
      </c>
      <c r="DP14" s="10">
        <f>D144</f>
        <v>0</v>
      </c>
      <c r="DQ14" s="10">
        <f>D145</f>
        <v>0</v>
      </c>
      <c r="DR14" s="10">
        <f>D146</f>
        <v>0</v>
      </c>
      <c r="DS14" s="10">
        <f>D147</f>
        <v>0</v>
      </c>
      <c r="DT14" s="10">
        <f>D148</f>
        <v>0</v>
      </c>
      <c r="DU14" s="10">
        <f>D149</f>
        <v>0</v>
      </c>
      <c r="DV14" s="10">
        <f>D150</f>
        <v>0</v>
      </c>
      <c r="DW14" s="10">
        <f>D151</f>
        <v>0</v>
      </c>
      <c r="DX14" s="10">
        <f>D152</f>
        <v>0</v>
      </c>
      <c r="DY14" s="10">
        <f>D153</f>
        <v>0</v>
      </c>
      <c r="DZ14" s="10" t="e">
        <f>#REF!</f>
        <v>#REF!</v>
      </c>
      <c r="EA14" s="10"/>
    </row>
    <row r="15" spans="2:131" ht="18" customHeight="1" x14ac:dyDescent="0.3">
      <c r="B15" s="42"/>
      <c r="C15" s="42"/>
      <c r="D15" s="4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40" t="s">
        <v>2</v>
      </c>
      <c r="C16" s="141"/>
      <c r="D16" s="141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27.75" customHeight="1" x14ac:dyDescent="0.3">
      <c r="B17" s="48">
        <v>1</v>
      </c>
      <c r="C17" s="44" t="s">
        <v>273</v>
      </c>
      <c r="D17" s="8"/>
      <c r="G17" s="49"/>
      <c r="H17" s="49"/>
      <c r="I17" s="49"/>
      <c r="J17" s="50"/>
      <c r="K17" s="49"/>
      <c r="L17" s="49"/>
      <c r="M17" s="49"/>
      <c r="N17" s="49"/>
      <c r="O17" s="49"/>
      <c r="P17" s="49"/>
      <c r="Q17" s="49"/>
      <c r="R17" s="49"/>
    </row>
    <row r="18" spans="2:18" ht="27.75" customHeight="1" x14ac:dyDescent="0.3">
      <c r="B18" s="48">
        <v>2</v>
      </c>
      <c r="C18" s="44" t="s">
        <v>269</v>
      </c>
      <c r="D18" s="8"/>
      <c r="G18" s="49"/>
      <c r="H18" s="49"/>
      <c r="I18" s="49"/>
      <c r="J18" s="50"/>
      <c r="K18" s="49"/>
      <c r="L18" s="49"/>
      <c r="M18" s="49"/>
      <c r="N18" s="49"/>
      <c r="O18" s="49"/>
      <c r="P18" s="49"/>
      <c r="Q18" s="49"/>
      <c r="R18" s="49"/>
    </row>
    <row r="19" spans="2:18" ht="27.75" customHeight="1" x14ac:dyDescent="0.3">
      <c r="B19" s="48">
        <v>3</v>
      </c>
      <c r="C19" s="44" t="s">
        <v>309</v>
      </c>
      <c r="D19" s="8"/>
      <c r="G19" s="49"/>
      <c r="H19" s="49"/>
      <c r="I19" s="49"/>
      <c r="J19" s="50"/>
      <c r="K19" s="49"/>
      <c r="L19" s="49"/>
      <c r="M19" s="49"/>
      <c r="N19" s="49"/>
      <c r="O19" s="49"/>
      <c r="P19" s="49"/>
      <c r="Q19" s="49"/>
      <c r="R19" s="49"/>
    </row>
    <row r="20" spans="2:18" ht="27.75" customHeight="1" x14ac:dyDescent="0.3">
      <c r="B20" s="45">
        <v>4</v>
      </c>
      <c r="C20" s="46" t="s">
        <v>270</v>
      </c>
      <c r="D20" s="47"/>
      <c r="G20" s="49"/>
      <c r="H20" s="49"/>
      <c r="I20" s="49"/>
      <c r="J20" s="50"/>
      <c r="K20" s="49"/>
      <c r="L20" s="49"/>
      <c r="M20" s="49"/>
      <c r="N20" s="49"/>
      <c r="O20" s="49"/>
      <c r="P20" s="49"/>
      <c r="Q20" s="49"/>
      <c r="R20" s="49"/>
    </row>
    <row r="21" spans="2:18" ht="27.75" customHeight="1" x14ac:dyDescent="0.3">
      <c r="B21" s="48" t="s">
        <v>310</v>
      </c>
      <c r="C21" s="44" t="s">
        <v>210</v>
      </c>
      <c r="D21" s="8"/>
      <c r="G21" s="49"/>
      <c r="H21" s="49"/>
      <c r="I21" s="49"/>
      <c r="J21" s="50"/>
      <c r="K21" s="49"/>
      <c r="L21" s="49"/>
      <c r="M21" s="49"/>
      <c r="N21" s="49"/>
      <c r="O21" s="49"/>
      <c r="P21" s="49"/>
      <c r="Q21" s="49"/>
      <c r="R21" s="49"/>
    </row>
    <row r="22" spans="2:18" ht="27.75" customHeight="1" x14ac:dyDescent="0.3">
      <c r="B22" s="48" t="s">
        <v>311</v>
      </c>
      <c r="C22" s="44" t="s">
        <v>6</v>
      </c>
      <c r="D22" s="8"/>
      <c r="G22" s="49"/>
      <c r="H22" s="49"/>
      <c r="I22" s="49"/>
      <c r="J22" s="50"/>
      <c r="K22" s="49"/>
      <c r="L22" s="49"/>
      <c r="M22" s="49"/>
      <c r="N22" s="49"/>
      <c r="O22" s="49"/>
      <c r="P22" s="49"/>
      <c r="Q22" s="49"/>
      <c r="R22" s="49"/>
    </row>
    <row r="23" spans="2:18" ht="27.75" customHeight="1" x14ac:dyDescent="0.3">
      <c r="B23" s="48" t="s">
        <v>312</v>
      </c>
      <c r="C23" s="44" t="s">
        <v>212</v>
      </c>
      <c r="D23" s="8"/>
      <c r="G23" s="49"/>
      <c r="H23" s="49"/>
      <c r="I23" s="49"/>
      <c r="J23" s="50"/>
      <c r="K23" s="49"/>
      <c r="L23" s="49"/>
      <c r="M23" s="49"/>
      <c r="N23" s="49"/>
      <c r="O23" s="49"/>
      <c r="P23" s="49"/>
      <c r="Q23" s="49"/>
      <c r="R23" s="49"/>
    </row>
    <row r="24" spans="2:18" ht="27.75" customHeight="1" x14ac:dyDescent="0.3">
      <c r="B24" s="48" t="s">
        <v>313</v>
      </c>
      <c r="C24" s="44" t="s">
        <v>7</v>
      </c>
      <c r="D24" s="8"/>
    </row>
    <row r="25" spans="2:18" ht="27.75" customHeight="1" x14ac:dyDescent="0.3">
      <c r="B25" s="48" t="s">
        <v>314</v>
      </c>
      <c r="C25" s="44" t="s">
        <v>0</v>
      </c>
      <c r="D25" s="8"/>
    </row>
    <row r="26" spans="2:18" ht="27.75" customHeight="1" x14ac:dyDescent="0.3">
      <c r="B26" s="48" t="s">
        <v>315</v>
      </c>
      <c r="C26" s="44" t="s">
        <v>127</v>
      </c>
      <c r="D26" s="8"/>
    </row>
    <row r="27" spans="2:18" ht="27.75" customHeight="1" x14ac:dyDescent="0.3">
      <c r="B27" s="48" t="s">
        <v>316</v>
      </c>
      <c r="C27" s="44" t="s">
        <v>9</v>
      </c>
      <c r="D27" s="8"/>
    </row>
    <row r="28" spans="2:18" ht="27.75" customHeight="1" x14ac:dyDescent="0.3">
      <c r="B28" s="48" t="s">
        <v>317</v>
      </c>
      <c r="C28" s="44" t="s">
        <v>8</v>
      </c>
      <c r="D28" s="8"/>
    </row>
    <row r="29" spans="2:18" ht="27.75" customHeight="1" x14ac:dyDescent="0.3">
      <c r="B29" s="48" t="s">
        <v>318</v>
      </c>
      <c r="C29" s="44" t="s">
        <v>4</v>
      </c>
      <c r="D29" s="8"/>
    </row>
    <row r="30" spans="2:18" ht="27.75" customHeight="1" x14ac:dyDescent="0.3">
      <c r="B30" s="48" t="s">
        <v>319</v>
      </c>
      <c r="C30" s="44" t="s">
        <v>1</v>
      </c>
      <c r="D30" s="8"/>
    </row>
    <row r="31" spans="2:18" ht="27.75" customHeight="1" x14ac:dyDescent="0.3">
      <c r="B31" s="48">
        <v>5</v>
      </c>
      <c r="C31" s="44" t="s">
        <v>272</v>
      </c>
      <c r="D31" s="8"/>
      <c r="G31" s="49"/>
      <c r="H31" s="49"/>
      <c r="I31" s="49"/>
      <c r="J31" s="50"/>
      <c r="K31" s="49"/>
      <c r="L31" s="49"/>
      <c r="M31" s="49"/>
      <c r="N31" s="49"/>
      <c r="O31" s="49"/>
      <c r="P31" s="49"/>
      <c r="Q31" s="49"/>
      <c r="R31" s="49"/>
    </row>
    <row r="32" spans="2:18" ht="19.5" customHeight="1" x14ac:dyDescent="0.3">
      <c r="B32" s="130"/>
      <c r="C32" s="52" t="s">
        <v>274</v>
      </c>
      <c r="D32" s="8"/>
      <c r="G32" s="49"/>
      <c r="H32" s="49"/>
      <c r="I32" s="49"/>
      <c r="J32" s="50"/>
      <c r="K32" s="49"/>
      <c r="L32" s="49"/>
      <c r="M32" s="49"/>
      <c r="N32" s="49"/>
      <c r="O32" s="49"/>
      <c r="P32" s="49"/>
      <c r="Q32" s="49"/>
      <c r="R32" s="49"/>
    </row>
    <row r="33" spans="2:18" ht="19.5" customHeight="1" x14ac:dyDescent="0.3">
      <c r="B33" s="130"/>
      <c r="C33" s="52" t="s">
        <v>275</v>
      </c>
      <c r="D33" s="8"/>
      <c r="G33" s="49"/>
      <c r="H33" s="49"/>
      <c r="I33" s="49"/>
      <c r="J33" s="50"/>
      <c r="K33" s="49"/>
      <c r="L33" s="49"/>
      <c r="M33" s="49"/>
      <c r="N33" s="49"/>
      <c r="O33" s="49"/>
      <c r="P33" s="49"/>
      <c r="Q33" s="49"/>
      <c r="R33" s="49"/>
    </row>
    <row r="34" spans="2:18" ht="19.5" customHeight="1" x14ac:dyDescent="0.3">
      <c r="B34" s="130"/>
      <c r="C34" s="52" t="s">
        <v>276</v>
      </c>
      <c r="D34" s="8"/>
      <c r="G34" s="49"/>
      <c r="H34" s="49"/>
      <c r="I34" s="49"/>
      <c r="J34" s="50"/>
      <c r="K34" s="49"/>
      <c r="L34" s="49"/>
      <c r="M34" s="49"/>
      <c r="N34" s="49"/>
      <c r="O34" s="49"/>
      <c r="P34" s="49"/>
      <c r="Q34" s="49"/>
      <c r="R34" s="49"/>
    </row>
    <row r="35" spans="2:18" ht="19.5" customHeight="1" x14ac:dyDescent="0.3">
      <c r="B35" s="130"/>
      <c r="C35" s="52" t="s">
        <v>308</v>
      </c>
      <c r="D35" s="8"/>
      <c r="G35" s="49"/>
      <c r="H35" s="49"/>
      <c r="I35" s="49"/>
      <c r="J35" s="50"/>
      <c r="K35" s="49"/>
      <c r="L35" s="49"/>
      <c r="M35" s="49"/>
      <c r="N35" s="49"/>
      <c r="O35" s="49"/>
      <c r="P35" s="49"/>
      <c r="Q35" s="49"/>
      <c r="R35" s="49"/>
    </row>
    <row r="36" spans="2:18" ht="29.45" customHeight="1" x14ac:dyDescent="0.3">
      <c r="B36" s="45">
        <v>6</v>
      </c>
      <c r="C36" s="46" t="s">
        <v>271</v>
      </c>
      <c r="D36" s="47"/>
    </row>
    <row r="37" spans="2:18" ht="27.75" customHeight="1" x14ac:dyDescent="0.3">
      <c r="B37" s="130" t="s">
        <v>305</v>
      </c>
      <c r="C37" s="44" t="s">
        <v>123</v>
      </c>
      <c r="D37" s="8"/>
      <c r="G37" s="49"/>
      <c r="H37" s="49"/>
      <c r="I37" s="49"/>
      <c r="J37" s="50"/>
      <c r="K37" s="49"/>
      <c r="L37" s="49"/>
      <c r="M37" s="49"/>
      <c r="N37" s="49"/>
      <c r="O37" s="49"/>
      <c r="P37" s="49"/>
      <c r="Q37" s="49"/>
      <c r="R37" s="49"/>
    </row>
    <row r="38" spans="2:18" ht="27.75" customHeight="1" x14ac:dyDescent="0.3">
      <c r="B38" s="130" t="s">
        <v>306</v>
      </c>
      <c r="C38" s="44" t="s">
        <v>128</v>
      </c>
      <c r="D38" s="8"/>
      <c r="G38" s="49"/>
      <c r="H38" s="49"/>
      <c r="I38" s="49"/>
      <c r="J38" s="50"/>
      <c r="K38" s="49"/>
      <c r="L38" s="49"/>
      <c r="M38" s="49"/>
      <c r="N38" s="49"/>
      <c r="O38" s="49"/>
      <c r="P38" s="49"/>
      <c r="Q38" s="49"/>
      <c r="R38" s="49"/>
    </row>
    <row r="39" spans="2:18" ht="27.75" customHeight="1" x14ac:dyDescent="0.3">
      <c r="B39" s="130" t="s">
        <v>307</v>
      </c>
      <c r="C39" s="44" t="s">
        <v>134</v>
      </c>
      <c r="D39" s="8"/>
      <c r="G39" s="49"/>
      <c r="H39" s="49"/>
      <c r="I39" s="49"/>
      <c r="J39" s="50"/>
      <c r="K39" s="49"/>
      <c r="L39" s="49"/>
      <c r="M39" s="49"/>
      <c r="N39" s="49"/>
      <c r="O39" s="49"/>
      <c r="P39" s="49"/>
      <c r="Q39" s="49"/>
      <c r="R39" s="49"/>
    </row>
    <row r="40" spans="2:18" ht="33.75" customHeight="1" x14ac:dyDescent="0.3">
      <c r="B40" s="45">
        <v>7</v>
      </c>
      <c r="C40" s="46" t="s">
        <v>341</v>
      </c>
      <c r="D40" s="47"/>
    </row>
    <row r="41" spans="2:18" ht="27.75" customHeight="1" x14ac:dyDescent="0.3">
      <c r="B41" s="48" t="s">
        <v>320</v>
      </c>
      <c r="C41" s="44" t="s">
        <v>210</v>
      </c>
      <c r="D41" s="8"/>
      <c r="G41" s="49"/>
      <c r="H41" s="49"/>
      <c r="I41" s="49"/>
      <c r="J41" s="50"/>
      <c r="K41" s="49"/>
      <c r="L41" s="49"/>
      <c r="M41" s="49"/>
      <c r="N41" s="49"/>
      <c r="O41" s="49"/>
      <c r="P41" s="49"/>
      <c r="Q41" s="49"/>
      <c r="R41" s="49"/>
    </row>
    <row r="42" spans="2:18" ht="27.75" customHeight="1" x14ac:dyDescent="0.3">
      <c r="B42" s="48" t="s">
        <v>321</v>
      </c>
      <c r="C42" s="44" t="s">
        <v>6</v>
      </c>
      <c r="D42" s="8"/>
      <c r="G42" s="49"/>
      <c r="H42" s="49"/>
      <c r="I42" s="49"/>
      <c r="J42" s="50"/>
      <c r="K42" s="49"/>
      <c r="L42" s="49"/>
      <c r="M42" s="49"/>
      <c r="N42" s="49"/>
      <c r="O42" s="49"/>
      <c r="P42" s="49"/>
      <c r="Q42" s="49"/>
      <c r="R42" s="49"/>
    </row>
    <row r="43" spans="2:18" ht="27.75" customHeight="1" x14ac:dyDescent="0.3">
      <c r="B43" s="48" t="s">
        <v>322</v>
      </c>
      <c r="C43" s="44" t="s">
        <v>212</v>
      </c>
      <c r="D43" s="8"/>
      <c r="G43" s="49"/>
      <c r="H43" s="49"/>
      <c r="I43" s="49"/>
      <c r="J43" s="50"/>
      <c r="K43" s="49"/>
      <c r="L43" s="49"/>
      <c r="M43" s="49"/>
      <c r="N43" s="49"/>
      <c r="O43" s="49"/>
      <c r="P43" s="49"/>
      <c r="Q43" s="49"/>
      <c r="R43" s="49"/>
    </row>
    <row r="44" spans="2:18" ht="27.75" customHeight="1" x14ac:dyDescent="0.3">
      <c r="B44" s="48" t="s">
        <v>323</v>
      </c>
      <c r="C44" s="44" t="s">
        <v>7</v>
      </c>
      <c r="D44" s="8"/>
    </row>
    <row r="45" spans="2:18" ht="27.75" customHeight="1" x14ac:dyDescent="0.3">
      <c r="B45" s="48" t="s">
        <v>324</v>
      </c>
      <c r="C45" s="44" t="s">
        <v>0</v>
      </c>
      <c r="D45" s="8"/>
    </row>
    <row r="46" spans="2:18" ht="27.75" customHeight="1" x14ac:dyDescent="0.3">
      <c r="B46" s="48" t="s">
        <v>325</v>
      </c>
      <c r="C46" s="44" t="s">
        <v>127</v>
      </c>
      <c r="D46" s="8"/>
    </row>
    <row r="47" spans="2:18" ht="27.75" customHeight="1" x14ac:dyDescent="0.3">
      <c r="B47" s="48" t="s">
        <v>326</v>
      </c>
      <c r="C47" s="44" t="s">
        <v>9</v>
      </c>
      <c r="D47" s="8"/>
    </row>
    <row r="48" spans="2:18" ht="27.75" customHeight="1" x14ac:dyDescent="0.3">
      <c r="B48" s="48" t="s">
        <v>327</v>
      </c>
      <c r="C48" s="44" t="s">
        <v>8</v>
      </c>
      <c r="D48" s="8"/>
    </row>
    <row r="49" spans="1:5" ht="27.75" customHeight="1" x14ac:dyDescent="0.3">
      <c r="B49" s="48" t="s">
        <v>328</v>
      </c>
      <c r="C49" s="44" t="s">
        <v>4</v>
      </c>
      <c r="D49" s="8"/>
    </row>
    <row r="50" spans="1:5" ht="27.75" customHeight="1" x14ac:dyDescent="0.3">
      <c r="B50" s="48" t="s">
        <v>329</v>
      </c>
      <c r="C50" s="44" t="s">
        <v>1</v>
      </c>
      <c r="D50" s="8"/>
    </row>
    <row r="51" spans="1:5" ht="27.75" customHeight="1" x14ac:dyDescent="0.3">
      <c r="B51" s="48">
        <v>8</v>
      </c>
      <c r="C51" s="44" t="s">
        <v>136</v>
      </c>
      <c r="D51" s="7"/>
    </row>
    <row r="52" spans="1:5" ht="26.25" customHeight="1" x14ac:dyDescent="0.3">
      <c r="B52" s="141" t="s">
        <v>330</v>
      </c>
      <c r="C52" s="141"/>
      <c r="D52" s="141"/>
    </row>
    <row r="53" spans="1:5" ht="46.5" x14ac:dyDescent="0.3">
      <c r="A53" s="10">
        <v>9</v>
      </c>
      <c r="B53" s="142">
        <f>+B51+1</f>
        <v>9</v>
      </c>
      <c r="C53" s="53" t="s">
        <v>277</v>
      </c>
      <c r="D53" s="54"/>
      <c r="E53" s="2">
        <f>IF(OR((AND(D54&gt;0,OR(D55&gt;0,D56&gt;0,D57&gt;0))),(AND(D55&gt;0,OR(D54&gt;0,D56&gt;0,D57&gt;0))),(AND(D57&gt;0,OR(D54&gt;0,D55&gt;0),D56&gt;0)),(AND(D56&gt;0,OR(D54&gt;0,D55&gt;0,D57&gt;0)))),"грешка",0)</f>
        <v>0</v>
      </c>
    </row>
    <row r="54" spans="1:5" ht="20.25" customHeight="1" x14ac:dyDescent="0.3">
      <c r="B54" s="142"/>
      <c r="C54" s="55" t="s">
        <v>4</v>
      </c>
      <c r="D54" s="9"/>
    </row>
    <row r="55" spans="1:5" ht="20.25" customHeight="1" x14ac:dyDescent="0.3">
      <c r="B55" s="142"/>
      <c r="C55" s="55" t="s">
        <v>5</v>
      </c>
      <c r="D55" s="9"/>
    </row>
    <row r="56" spans="1:5" ht="20.25" customHeight="1" x14ac:dyDescent="0.3">
      <c r="B56" s="142"/>
      <c r="C56" s="55" t="s">
        <v>14</v>
      </c>
      <c r="D56" s="9"/>
    </row>
    <row r="57" spans="1:5" ht="20.25" customHeight="1" x14ac:dyDescent="0.3">
      <c r="B57" s="142"/>
      <c r="C57" s="55" t="s">
        <v>15</v>
      </c>
      <c r="D57" s="9"/>
    </row>
    <row r="58" spans="1:5" ht="33.75" customHeight="1" x14ac:dyDescent="0.3">
      <c r="B58" s="143">
        <f>B53+1</f>
        <v>10</v>
      </c>
      <c r="C58" s="53" t="s">
        <v>137</v>
      </c>
      <c r="D58" s="43"/>
      <c r="E58" s="2">
        <f>IF(OR((AND(D59&gt;0,OR(D60&gt;0,D61&gt;0))),(AND(D60&gt;0,OR(D59&gt;0,D61&gt;0))),(AND(D61&gt;0,OR(D59&gt;0,D60&gt;0,)))),"грешка",0)</f>
        <v>0</v>
      </c>
    </row>
    <row r="59" spans="1:5" ht="18.75" customHeight="1" x14ac:dyDescent="0.3">
      <c r="B59" s="143"/>
      <c r="C59" s="55" t="s">
        <v>16</v>
      </c>
      <c r="D59" s="11"/>
    </row>
    <row r="60" spans="1:5" ht="18.75" customHeight="1" x14ac:dyDescent="0.3">
      <c r="B60" s="143"/>
      <c r="C60" s="55" t="s">
        <v>17</v>
      </c>
      <c r="D60" s="11"/>
    </row>
    <row r="61" spans="1:5" ht="18.75" customHeight="1" x14ac:dyDescent="0.3">
      <c r="B61" s="143"/>
      <c r="C61" s="55" t="s">
        <v>18</v>
      </c>
      <c r="D61" s="11"/>
    </row>
    <row r="62" spans="1:5" ht="33" customHeight="1" x14ac:dyDescent="0.3">
      <c r="B62" s="56">
        <f>B58+1</f>
        <v>11</v>
      </c>
      <c r="C62" s="51" t="s">
        <v>278</v>
      </c>
      <c r="D62" s="9"/>
    </row>
    <row r="63" spans="1:5" ht="31.5" x14ac:dyDescent="0.3">
      <c r="B63" s="56">
        <f>B62+1</f>
        <v>12</v>
      </c>
      <c r="C63" s="53" t="s">
        <v>279</v>
      </c>
      <c r="D63" s="9"/>
    </row>
    <row r="64" spans="1:5" ht="32.25" customHeight="1" x14ac:dyDescent="0.3">
      <c r="B64" s="56">
        <f>B63+1</f>
        <v>13</v>
      </c>
      <c r="C64" s="53" t="s">
        <v>280</v>
      </c>
      <c r="D64" s="9"/>
    </row>
    <row r="65" spans="2:19" ht="31.5" x14ac:dyDescent="0.3">
      <c r="B65" s="56">
        <f>B64+1</f>
        <v>14</v>
      </c>
      <c r="C65" s="53" t="s">
        <v>281</v>
      </c>
      <c r="D65" s="9"/>
    </row>
    <row r="66" spans="2:19" ht="30.75" customHeight="1" x14ac:dyDescent="0.3">
      <c r="B66" s="56">
        <f>B65+1</f>
        <v>15</v>
      </c>
      <c r="C66" s="53" t="s">
        <v>126</v>
      </c>
      <c r="D66" s="82"/>
    </row>
    <row r="67" spans="2:19" ht="46.5" x14ac:dyDescent="0.3">
      <c r="B67" s="143">
        <f>B66+1</f>
        <v>16</v>
      </c>
      <c r="C67" s="57" t="s">
        <v>138</v>
      </c>
      <c r="D67" s="58"/>
      <c r="E67" s="2">
        <f>IF(AND(D68&gt;0,D69&gt;0),"грешка",0)</f>
        <v>0</v>
      </c>
    </row>
    <row r="68" spans="2:19" ht="16.5" customHeight="1" x14ac:dyDescent="0.3">
      <c r="B68" s="143"/>
      <c r="C68" s="59" t="s">
        <v>186</v>
      </c>
      <c r="D68" s="83"/>
    </row>
    <row r="69" spans="2:19" ht="16.5" customHeight="1" x14ac:dyDescent="0.3">
      <c r="B69" s="143"/>
      <c r="C69" s="59" t="s">
        <v>187</v>
      </c>
      <c r="D69" s="83"/>
    </row>
    <row r="70" spans="2:19" ht="46.5" x14ac:dyDescent="0.3">
      <c r="B70" s="148">
        <f>B67+1</f>
        <v>17</v>
      </c>
      <c r="C70" s="57" t="s">
        <v>139</v>
      </c>
      <c r="D70" s="54"/>
      <c r="E70" s="2">
        <f>IF(AND(D71&gt;0,D72&gt;0),"грешка",0)</f>
        <v>0</v>
      </c>
    </row>
    <row r="71" spans="2:19" ht="17.25" customHeight="1" x14ac:dyDescent="0.3">
      <c r="B71" s="148"/>
      <c r="C71" s="59" t="s">
        <v>186</v>
      </c>
      <c r="D71" s="9"/>
    </row>
    <row r="72" spans="2:19" ht="17.25" customHeight="1" x14ac:dyDescent="0.3">
      <c r="B72" s="148"/>
      <c r="C72" s="59" t="s">
        <v>187</v>
      </c>
      <c r="D72" s="9"/>
    </row>
    <row r="73" spans="2:19" x14ac:dyDescent="0.3">
      <c r="B73" s="143">
        <f>B70+1</f>
        <v>18</v>
      </c>
      <c r="C73" s="53" t="s">
        <v>282</v>
      </c>
      <c r="D73" s="54"/>
    </row>
    <row r="74" spans="2:19" ht="21.75" customHeight="1" x14ac:dyDescent="0.3">
      <c r="B74" s="143"/>
      <c r="C74" s="55" t="s">
        <v>19</v>
      </c>
      <c r="D74" s="11"/>
      <c r="E74" s="60"/>
      <c r="F74" s="60"/>
      <c r="S74" s="60"/>
    </row>
    <row r="75" spans="2:19" ht="21.75" customHeight="1" x14ac:dyDescent="0.3">
      <c r="B75" s="143"/>
      <c r="C75" s="55" t="s">
        <v>20</v>
      </c>
      <c r="D75" s="11"/>
      <c r="E75" s="60"/>
      <c r="F75" s="60"/>
      <c r="S75" s="60"/>
    </row>
    <row r="76" spans="2:19" ht="21.75" customHeight="1" x14ac:dyDescent="0.3">
      <c r="B76" s="143"/>
      <c r="C76" s="55" t="s">
        <v>21</v>
      </c>
      <c r="D76" s="11"/>
      <c r="E76" s="60"/>
      <c r="F76" s="60"/>
      <c r="S76" s="60"/>
    </row>
    <row r="77" spans="2:19" ht="21.75" customHeight="1" x14ac:dyDescent="0.3">
      <c r="B77" s="143"/>
      <c r="C77" s="55" t="s">
        <v>22</v>
      </c>
      <c r="D77" s="11"/>
      <c r="E77" s="60"/>
      <c r="F77" s="60"/>
      <c r="S77" s="60"/>
    </row>
    <row r="78" spans="2:19" ht="21.75" customHeight="1" x14ac:dyDescent="0.3">
      <c r="B78" s="143"/>
      <c r="C78" s="55" t="s">
        <v>23</v>
      </c>
      <c r="D78" s="11"/>
      <c r="E78" s="60"/>
      <c r="F78" s="60"/>
      <c r="S78" s="60"/>
    </row>
    <row r="79" spans="2:19" ht="35.25" customHeight="1" x14ac:dyDescent="0.3">
      <c r="B79" s="143"/>
      <c r="C79" s="55" t="s">
        <v>33</v>
      </c>
      <c r="D79" s="11"/>
      <c r="E79" s="60"/>
      <c r="F79" s="60"/>
      <c r="S79" s="60"/>
    </row>
    <row r="80" spans="2:19" ht="51" customHeight="1" x14ac:dyDescent="0.3">
      <c r="B80" s="143">
        <f>B73+1</f>
        <v>19</v>
      </c>
      <c r="C80" s="57" t="s">
        <v>140</v>
      </c>
      <c r="D80" s="86"/>
      <c r="E80" s="1">
        <f>IF(OR((AND(D81&gt;0,OR(D82&gt;0,D83&gt;0,D84&gt;0,D85&gt;0))),(AND(D82&gt;0,OR(D81&gt;0,D83&gt;0,D84&gt;0,D85&gt;0))),(AND(D84&gt;0,OR(D81&gt;0,D82&gt;0,D83&gt;0,D85&gt;0))),(AND(D83&gt;0,OR(D81&gt;0,D82&gt;0,D84&gt;0,D85&gt;0))),(AND(D85&gt;0,OR(D81&gt;0,D82&gt;0,D83&gt;0,D84&gt;0)))),"грешка",0)</f>
        <v>0</v>
      </c>
      <c r="F80" s="60"/>
      <c r="S80" s="60"/>
    </row>
    <row r="81" spans="2:19" ht="21.75" customHeight="1" x14ac:dyDescent="0.3">
      <c r="B81" s="143"/>
      <c r="C81" s="55" t="s">
        <v>28</v>
      </c>
      <c r="D81" s="11"/>
      <c r="E81" s="60"/>
      <c r="F81" s="60"/>
      <c r="S81" s="60"/>
    </row>
    <row r="82" spans="2:19" ht="21.75" customHeight="1" x14ac:dyDescent="0.3">
      <c r="B82" s="143"/>
      <c r="C82" s="55" t="s">
        <v>29</v>
      </c>
      <c r="D82" s="11"/>
      <c r="E82" s="60"/>
      <c r="F82" s="60"/>
      <c r="S82" s="60"/>
    </row>
    <row r="83" spans="2:19" ht="21.75" customHeight="1" x14ac:dyDescent="0.3">
      <c r="B83" s="143"/>
      <c r="C83" s="55" t="s">
        <v>30</v>
      </c>
      <c r="D83" s="11"/>
      <c r="E83" s="60"/>
      <c r="F83" s="60"/>
      <c r="S83" s="60"/>
    </row>
    <row r="84" spans="2:19" ht="21.75" customHeight="1" x14ac:dyDescent="0.3">
      <c r="B84" s="143"/>
      <c r="C84" s="55" t="s">
        <v>31</v>
      </c>
      <c r="D84" s="11"/>
      <c r="E84" s="60"/>
      <c r="F84" s="60"/>
      <c r="S84" s="60"/>
    </row>
    <row r="85" spans="2:19" ht="21.75" customHeight="1" x14ac:dyDescent="0.3">
      <c r="B85" s="143"/>
      <c r="C85" s="55" t="s">
        <v>32</v>
      </c>
      <c r="D85" s="11"/>
      <c r="E85" s="60"/>
      <c r="F85" s="60"/>
      <c r="S85" s="60"/>
    </row>
    <row r="86" spans="2:19" ht="31.5" x14ac:dyDescent="0.3">
      <c r="B86" s="56">
        <f>B80+1</f>
        <v>20</v>
      </c>
      <c r="C86" s="53" t="s">
        <v>283</v>
      </c>
      <c r="D86" s="86"/>
      <c r="E86" s="61"/>
      <c r="F86" s="61"/>
      <c r="S86" s="62"/>
    </row>
    <row r="87" spans="2:19" ht="31.5" x14ac:dyDescent="0.3">
      <c r="B87" s="143">
        <f>B86+1</f>
        <v>21</v>
      </c>
      <c r="C87" s="53" t="s">
        <v>284</v>
      </c>
      <c r="D87" s="86"/>
    </row>
    <row r="88" spans="2:19" ht="22.5" customHeight="1" x14ac:dyDescent="0.3">
      <c r="B88" s="143"/>
      <c r="C88" s="55" t="s">
        <v>188</v>
      </c>
      <c r="D88" s="11"/>
    </row>
    <row r="89" spans="2:19" ht="22.5" customHeight="1" x14ac:dyDescent="0.3">
      <c r="B89" s="143"/>
      <c r="C89" s="55" t="s">
        <v>189</v>
      </c>
      <c r="D89" s="11"/>
    </row>
    <row r="90" spans="2:19" ht="22.5" customHeight="1" x14ac:dyDescent="0.3">
      <c r="B90" s="143"/>
      <c r="C90" s="55" t="s">
        <v>190</v>
      </c>
      <c r="D90" s="11"/>
    </row>
    <row r="91" spans="2:19" ht="47.25" x14ac:dyDescent="0.3">
      <c r="B91" s="56">
        <f>B87+1</f>
        <v>22</v>
      </c>
      <c r="C91" s="53" t="s">
        <v>285</v>
      </c>
      <c r="D91" s="86"/>
    </row>
    <row r="92" spans="2:19" ht="45.75" customHeight="1" x14ac:dyDescent="0.3">
      <c r="B92" s="143">
        <f>B91+1</f>
        <v>23</v>
      </c>
      <c r="C92" s="53" t="s">
        <v>135</v>
      </c>
      <c r="D92" s="86"/>
      <c r="E92" s="2">
        <f>IF(AND(D93&gt;0,D94&gt;0),"грешка",0)</f>
        <v>0</v>
      </c>
    </row>
    <row r="93" spans="2:19" ht="19.899999999999999" customHeight="1" x14ac:dyDescent="0.3">
      <c r="B93" s="143"/>
      <c r="C93" s="52" t="s">
        <v>186</v>
      </c>
      <c r="D93" s="9"/>
    </row>
    <row r="94" spans="2:19" ht="19.899999999999999" customHeight="1" x14ac:dyDescent="0.3">
      <c r="B94" s="143"/>
      <c r="C94" s="52" t="s">
        <v>187</v>
      </c>
      <c r="D94" s="9"/>
    </row>
    <row r="95" spans="2:19" ht="39" customHeight="1" x14ac:dyDescent="0.3">
      <c r="B95" s="56">
        <f>B92+1</f>
        <v>24</v>
      </c>
      <c r="C95" s="63" t="s">
        <v>286</v>
      </c>
      <c r="D95" s="86"/>
    </row>
    <row r="96" spans="2:19" ht="63" x14ac:dyDescent="0.3">
      <c r="B96" s="142">
        <f>B95+1</f>
        <v>25</v>
      </c>
      <c r="C96" s="53" t="s">
        <v>287</v>
      </c>
      <c r="D96" s="86"/>
      <c r="E96" s="2">
        <f>IF(AND(D97&gt;0,D98&gt;0),"грешка",0)</f>
        <v>0</v>
      </c>
    </row>
    <row r="97" spans="2:5" ht="17.45" customHeight="1" x14ac:dyDescent="0.3">
      <c r="B97" s="142"/>
      <c r="C97" s="52" t="s">
        <v>186</v>
      </c>
      <c r="D97" s="9"/>
    </row>
    <row r="98" spans="2:5" ht="17.45" customHeight="1" x14ac:dyDescent="0.3">
      <c r="B98" s="142"/>
      <c r="C98" s="52" t="s">
        <v>187</v>
      </c>
      <c r="D98" s="9"/>
    </row>
    <row r="99" spans="2:5" ht="73.5" customHeight="1" x14ac:dyDescent="0.3">
      <c r="B99" s="56">
        <f>B96+1</f>
        <v>26</v>
      </c>
      <c r="C99" s="53" t="s">
        <v>288</v>
      </c>
      <c r="D99" s="86"/>
    </row>
    <row r="100" spans="2:5" ht="31.5" x14ac:dyDescent="0.3">
      <c r="B100" s="142">
        <f>B99+1</f>
        <v>27</v>
      </c>
      <c r="C100" s="44" t="s">
        <v>213</v>
      </c>
      <c r="D100" s="43"/>
      <c r="E100" s="2">
        <f>IF(AND(D101&gt;0,D102&gt;0),"грешка",0)</f>
        <v>0</v>
      </c>
    </row>
    <row r="101" spans="2:5" ht="17.45" customHeight="1" x14ac:dyDescent="0.3">
      <c r="B101" s="142"/>
      <c r="C101" s="52" t="s">
        <v>186</v>
      </c>
      <c r="D101" s="9"/>
    </row>
    <row r="102" spans="2:5" ht="17.45" customHeight="1" x14ac:dyDescent="0.3">
      <c r="B102" s="142"/>
      <c r="C102" s="52" t="s">
        <v>187</v>
      </c>
      <c r="D102" s="9"/>
    </row>
    <row r="103" spans="2:5" ht="31.5" x14ac:dyDescent="0.3">
      <c r="B103" s="56">
        <f>B100+1</f>
        <v>28</v>
      </c>
      <c r="C103" s="44" t="s">
        <v>289</v>
      </c>
      <c r="D103" s="11"/>
    </row>
    <row r="104" spans="2:5" ht="70.5" customHeight="1" x14ac:dyDescent="0.3">
      <c r="B104" s="142">
        <f>B103+1</f>
        <v>29</v>
      </c>
      <c r="C104" s="44" t="s">
        <v>297</v>
      </c>
      <c r="D104" s="86"/>
      <c r="E104" s="1">
        <f>IF(OR((AND(D105&gt;0,OR(D106&gt;0,D107&gt;0,D108&gt;0,D109&gt;0))),(AND(D106&gt;0,OR(D105&gt;0,D107&gt;0,D108&gt;0,D109&gt;0))),(AND(D108&gt;0,OR(D105&gt;0,D106&gt;0,D107&gt;0,D109&gt;0))),(AND(D107&gt;0,OR(D105&gt;0,D106&gt;0,D108&gt;0,D109&gt;0))),(AND(D109&gt;0,OR(D105&gt;0,D106&gt;0,D107&gt;0,D108&gt;0)))),"грешка",0)</f>
        <v>0</v>
      </c>
    </row>
    <row r="105" spans="2:5" ht="31.5" x14ac:dyDescent="0.3">
      <c r="B105" s="142"/>
      <c r="C105" s="52" t="s">
        <v>24</v>
      </c>
      <c r="D105" s="11"/>
    </row>
    <row r="106" spans="2:5" ht="36.75" customHeight="1" x14ac:dyDescent="0.3">
      <c r="B106" s="142"/>
      <c r="C106" s="52" t="s">
        <v>25</v>
      </c>
      <c r="D106" s="11"/>
    </row>
    <row r="107" spans="2:5" ht="23.25" customHeight="1" x14ac:dyDescent="0.3">
      <c r="B107" s="142"/>
      <c r="C107" s="52" t="s">
        <v>26</v>
      </c>
      <c r="D107" s="11"/>
    </row>
    <row r="108" spans="2:5" ht="23.25" customHeight="1" x14ac:dyDescent="0.3">
      <c r="B108" s="142"/>
      <c r="C108" s="52" t="s">
        <v>27</v>
      </c>
      <c r="D108" s="11"/>
    </row>
    <row r="109" spans="2:5" ht="23.25" customHeight="1" x14ac:dyDescent="0.3">
      <c r="B109" s="142"/>
      <c r="C109" s="52" t="s">
        <v>3</v>
      </c>
      <c r="D109" s="11"/>
    </row>
    <row r="110" spans="2:5" ht="63" x14ac:dyDescent="0.3">
      <c r="B110" s="143">
        <f>B104+1</f>
        <v>30</v>
      </c>
      <c r="C110" s="44" t="s">
        <v>290</v>
      </c>
      <c r="D110" s="43"/>
      <c r="E110" s="2">
        <f>IF(AND(D111&gt;0,D112&gt;0),"грешка",0)</f>
        <v>0</v>
      </c>
    </row>
    <row r="111" spans="2:5" ht="21" customHeight="1" x14ac:dyDescent="0.3">
      <c r="B111" s="143"/>
      <c r="C111" s="52" t="s">
        <v>186</v>
      </c>
      <c r="D111" s="9"/>
    </row>
    <row r="112" spans="2:5" ht="21" customHeight="1" x14ac:dyDescent="0.3">
      <c r="B112" s="143"/>
      <c r="C112" s="52" t="s">
        <v>187</v>
      </c>
      <c r="D112" s="9"/>
    </row>
    <row r="113" spans="1:20" ht="63" x14ac:dyDescent="0.3">
      <c r="B113" s="56">
        <f>B110+1</f>
        <v>31</v>
      </c>
      <c r="C113" s="44" t="s">
        <v>291</v>
      </c>
      <c r="D113" s="11"/>
    </row>
    <row r="114" spans="1:20" ht="21" customHeight="1" x14ac:dyDescent="0.3">
      <c r="B114" s="143">
        <f>+B113+1</f>
        <v>32</v>
      </c>
      <c r="C114" s="44" t="s">
        <v>292</v>
      </c>
      <c r="D114" s="86"/>
    </row>
    <row r="115" spans="1:20" ht="21" customHeight="1" x14ac:dyDescent="0.3">
      <c r="B115" s="143"/>
      <c r="C115" s="52" t="s">
        <v>11</v>
      </c>
      <c r="D115" s="11"/>
    </row>
    <row r="116" spans="1:20" ht="21" customHeight="1" x14ac:dyDescent="0.3">
      <c r="B116" s="143"/>
      <c r="C116" s="52" t="s">
        <v>12</v>
      </c>
      <c r="D116" s="11"/>
    </row>
    <row r="117" spans="1:20" ht="31.5" x14ac:dyDescent="0.3">
      <c r="B117" s="143">
        <f>+B114+1</f>
        <v>33</v>
      </c>
      <c r="C117" s="51" t="s">
        <v>293</v>
      </c>
      <c r="D117" s="86"/>
    </row>
    <row r="118" spans="1:20" x14ac:dyDescent="0.3">
      <c r="B118" s="143"/>
      <c r="C118" s="65" t="s">
        <v>298</v>
      </c>
      <c r="D118" s="11"/>
    </row>
    <row r="119" spans="1:20" x14ac:dyDescent="0.3">
      <c r="B119" s="143"/>
      <c r="C119" s="65" t="s">
        <v>13</v>
      </c>
      <c r="D119" s="11"/>
    </row>
    <row r="120" spans="1:20" ht="31.5" x14ac:dyDescent="0.3">
      <c r="B120" s="56">
        <f>+B117+1</f>
        <v>34</v>
      </c>
      <c r="C120" s="51" t="s">
        <v>294</v>
      </c>
      <c r="D120" s="86"/>
    </row>
    <row r="121" spans="1:20" ht="24.75" customHeight="1" x14ac:dyDescent="0.3">
      <c r="B121" s="141" t="s">
        <v>125</v>
      </c>
      <c r="C121" s="141"/>
      <c r="D121" s="141"/>
    </row>
    <row r="122" spans="1:20" ht="96" customHeight="1" x14ac:dyDescent="0.3">
      <c r="B122" s="64">
        <f>B120+1</f>
        <v>35</v>
      </c>
      <c r="C122" s="51" t="s">
        <v>191</v>
      </c>
      <c r="D122" s="86"/>
    </row>
    <row r="123" spans="1:20" ht="19.149999999999999" customHeight="1" x14ac:dyDescent="0.3">
      <c r="B123" s="66"/>
      <c r="C123" s="67" t="s">
        <v>129</v>
      </c>
      <c r="D123" s="9"/>
    </row>
    <row r="124" spans="1:20" ht="19.149999999999999" customHeight="1" x14ac:dyDescent="0.3">
      <c r="B124" s="66"/>
      <c r="C124" s="67" t="s">
        <v>130</v>
      </c>
      <c r="D124" s="9"/>
    </row>
    <row r="125" spans="1:20" ht="19.149999999999999" customHeight="1" thickBot="1" x14ac:dyDescent="0.35">
      <c r="B125" s="89"/>
      <c r="C125" s="67" t="s">
        <v>131</v>
      </c>
      <c r="D125" s="9"/>
    </row>
    <row r="126" spans="1:20" s="68" customFormat="1" ht="104.25" customHeight="1" x14ac:dyDescent="0.35">
      <c r="A126" s="129"/>
      <c r="B126" s="90">
        <f>+B122+1</f>
        <v>36</v>
      </c>
      <c r="C126" s="137" t="s">
        <v>295</v>
      </c>
      <c r="D126" s="138"/>
      <c r="E126" s="3">
        <f>IF(SUM(A127:A143,E143,E145)&gt;1,"превишен брой уреди",0)</f>
        <v>0</v>
      </c>
      <c r="G126" s="93" t="s">
        <v>233</v>
      </c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</row>
    <row r="127" spans="1:20" ht="22.9" customHeight="1" x14ac:dyDescent="0.3">
      <c r="A127" s="10">
        <f t="shared" ref="A127:A153" si="0">+IF(D127&gt;0,1,0)</f>
        <v>0</v>
      </c>
      <c r="B127" s="91"/>
      <c r="C127" s="87" t="s">
        <v>223</v>
      </c>
      <c r="D127" s="11"/>
      <c r="E127" s="69"/>
      <c r="G127" s="94">
        <f t="shared" ref="G127:G135" si="1">+IF(Q188="Не",0,Q188)</f>
        <v>0</v>
      </c>
      <c r="J127" s="38"/>
    </row>
    <row r="128" spans="1:20" ht="22.9" customHeight="1" x14ac:dyDescent="0.3">
      <c r="A128" s="10">
        <f t="shared" si="0"/>
        <v>0</v>
      </c>
      <c r="B128" s="91"/>
      <c r="C128" s="87" t="s">
        <v>222</v>
      </c>
      <c r="D128" s="11"/>
      <c r="E128" s="69"/>
      <c r="G128" s="94">
        <f t="shared" si="1"/>
        <v>0</v>
      </c>
      <c r="J128" s="38"/>
    </row>
    <row r="129" spans="1:10" ht="22.9" customHeight="1" x14ac:dyDescent="0.3">
      <c r="A129" s="10">
        <f t="shared" si="0"/>
        <v>0</v>
      </c>
      <c r="B129" s="91"/>
      <c r="C129" s="87" t="s">
        <v>221</v>
      </c>
      <c r="D129" s="11"/>
      <c r="E129" s="69"/>
      <c r="G129" s="94">
        <f t="shared" si="1"/>
        <v>0</v>
      </c>
      <c r="J129" s="38"/>
    </row>
    <row r="130" spans="1:10" ht="22.9" customHeight="1" x14ac:dyDescent="0.3">
      <c r="A130" s="10">
        <f t="shared" si="0"/>
        <v>0</v>
      </c>
      <c r="B130" s="91"/>
      <c r="C130" s="87" t="s">
        <v>220</v>
      </c>
      <c r="D130" s="11"/>
      <c r="E130" s="69"/>
      <c r="G130" s="94">
        <f t="shared" si="1"/>
        <v>0</v>
      </c>
      <c r="J130" s="38"/>
    </row>
    <row r="131" spans="1:10" ht="22.9" customHeight="1" x14ac:dyDescent="0.3">
      <c r="A131" s="10">
        <f t="shared" si="0"/>
        <v>0</v>
      </c>
      <c r="B131" s="91"/>
      <c r="C131" s="87" t="s">
        <v>219</v>
      </c>
      <c r="D131" s="11"/>
      <c r="E131" s="69"/>
      <c r="G131" s="94">
        <f t="shared" si="1"/>
        <v>0</v>
      </c>
      <c r="J131" s="38"/>
    </row>
    <row r="132" spans="1:10" ht="22.9" customHeight="1" x14ac:dyDescent="0.3">
      <c r="A132" s="10">
        <f t="shared" si="0"/>
        <v>0</v>
      </c>
      <c r="B132" s="91"/>
      <c r="C132" s="87" t="s">
        <v>218</v>
      </c>
      <c r="D132" s="11"/>
      <c r="E132" s="69"/>
      <c r="G132" s="94">
        <f t="shared" si="1"/>
        <v>0</v>
      </c>
      <c r="J132" s="38"/>
    </row>
    <row r="133" spans="1:10" ht="22.9" customHeight="1" x14ac:dyDescent="0.3">
      <c r="A133" s="10">
        <f t="shared" si="0"/>
        <v>0</v>
      </c>
      <c r="B133" s="91"/>
      <c r="C133" s="87" t="s">
        <v>217</v>
      </c>
      <c r="D133" s="11"/>
      <c r="E133" s="69"/>
      <c r="G133" s="94">
        <f t="shared" si="1"/>
        <v>0</v>
      </c>
      <c r="H133" s="95"/>
      <c r="J133" s="38"/>
    </row>
    <row r="134" spans="1:10" ht="22.9" customHeight="1" x14ac:dyDescent="0.3">
      <c r="A134" s="10">
        <f t="shared" si="0"/>
        <v>0</v>
      </c>
      <c r="B134" s="91"/>
      <c r="C134" s="87" t="s">
        <v>216</v>
      </c>
      <c r="D134" s="11"/>
      <c r="E134" s="69"/>
      <c r="G134" s="94">
        <f t="shared" si="1"/>
        <v>0</v>
      </c>
      <c r="H134" s="95"/>
      <c r="J134" s="38"/>
    </row>
    <row r="135" spans="1:10" ht="22.9" customHeight="1" x14ac:dyDescent="0.3">
      <c r="A135" s="10">
        <f t="shared" si="0"/>
        <v>0</v>
      </c>
      <c r="B135" s="91"/>
      <c r="C135" s="87" t="s">
        <v>215</v>
      </c>
      <c r="D135" s="11"/>
      <c r="E135" s="69"/>
      <c r="G135" s="94">
        <f t="shared" si="1"/>
        <v>0</v>
      </c>
      <c r="H135" s="95"/>
      <c r="J135" s="38"/>
    </row>
    <row r="136" spans="1:10" ht="22.9" customHeight="1" x14ac:dyDescent="0.3">
      <c r="A136" s="10">
        <f t="shared" si="0"/>
        <v>0</v>
      </c>
      <c r="B136" s="91"/>
      <c r="C136" s="87" t="s">
        <v>214</v>
      </c>
      <c r="D136" s="11"/>
      <c r="E136" s="69"/>
      <c r="G136" s="94">
        <f t="shared" ref="G136:G140" si="2">+IF(Q197="Не",0,Q197)</f>
        <v>0</v>
      </c>
      <c r="H136" s="95"/>
      <c r="J136" s="38"/>
    </row>
    <row r="137" spans="1:10" ht="22.9" customHeight="1" x14ac:dyDescent="0.3">
      <c r="A137" s="10">
        <f t="shared" si="0"/>
        <v>0</v>
      </c>
      <c r="B137" s="91"/>
      <c r="C137" s="87" t="s">
        <v>225</v>
      </c>
      <c r="D137" s="11"/>
      <c r="E137" s="69"/>
      <c r="G137" s="94">
        <f t="shared" si="2"/>
        <v>0</v>
      </c>
      <c r="H137" s="95"/>
      <c r="J137" s="38"/>
    </row>
    <row r="138" spans="1:10" ht="22.9" customHeight="1" x14ac:dyDescent="0.3">
      <c r="A138" s="10">
        <f t="shared" si="0"/>
        <v>0</v>
      </c>
      <c r="B138" s="91"/>
      <c r="C138" s="87" t="s">
        <v>226</v>
      </c>
      <c r="D138" s="11"/>
      <c r="E138" s="69"/>
      <c r="G138" s="94">
        <f t="shared" si="2"/>
        <v>0</v>
      </c>
      <c r="H138" s="95"/>
      <c r="J138" s="38"/>
    </row>
    <row r="139" spans="1:10" ht="22.9" customHeight="1" x14ac:dyDescent="0.3">
      <c r="A139" s="10">
        <f t="shared" si="0"/>
        <v>0</v>
      </c>
      <c r="B139" s="91"/>
      <c r="C139" s="87" t="s">
        <v>227</v>
      </c>
      <c r="D139" s="11"/>
      <c r="E139" s="69"/>
      <c r="G139" s="94">
        <f t="shared" si="2"/>
        <v>0</v>
      </c>
      <c r="H139" s="95"/>
      <c r="J139" s="38"/>
    </row>
    <row r="140" spans="1:10" ht="22.9" customHeight="1" x14ac:dyDescent="0.3">
      <c r="A140" s="10">
        <f t="shared" si="0"/>
        <v>0</v>
      </c>
      <c r="B140" s="91"/>
      <c r="C140" s="87" t="s">
        <v>224</v>
      </c>
      <c r="D140" s="11"/>
      <c r="E140" s="69"/>
      <c r="G140" s="94">
        <f t="shared" si="2"/>
        <v>0</v>
      </c>
      <c r="H140" s="95"/>
      <c r="J140" s="38"/>
    </row>
    <row r="141" spans="1:10" ht="22.9" customHeight="1" x14ac:dyDescent="0.3">
      <c r="A141" s="10">
        <f t="shared" si="0"/>
        <v>0</v>
      </c>
      <c r="B141" s="91"/>
      <c r="C141" s="87" t="s">
        <v>228</v>
      </c>
      <c r="D141" s="11"/>
      <c r="E141" s="69"/>
      <c r="G141" s="94">
        <f t="shared" ref="G141:G151" si="3">+IF(Q202="Не",0,Q202)</f>
        <v>0</v>
      </c>
      <c r="H141" s="95"/>
      <c r="J141" s="38"/>
    </row>
    <row r="142" spans="1:10" ht="22.9" customHeight="1" x14ac:dyDescent="0.3">
      <c r="A142" s="10">
        <f t="shared" si="0"/>
        <v>0</v>
      </c>
      <c r="B142" s="91"/>
      <c r="C142" s="87" t="s">
        <v>229</v>
      </c>
      <c r="D142" s="11"/>
      <c r="E142" s="69"/>
      <c r="G142" s="94">
        <f t="shared" si="3"/>
        <v>0</v>
      </c>
      <c r="H142" s="95"/>
      <c r="J142" s="38"/>
    </row>
    <row r="143" spans="1:10" ht="22.9" customHeight="1" x14ac:dyDescent="0.3">
      <c r="A143" s="10">
        <f t="shared" si="0"/>
        <v>0</v>
      </c>
      <c r="B143" s="91"/>
      <c r="C143" s="87" t="s">
        <v>230</v>
      </c>
      <c r="D143" s="11"/>
      <c r="E143" s="4">
        <f>IF(OR(D144&gt;0,D145&gt;0),1,0)</f>
        <v>0</v>
      </c>
      <c r="G143" s="94">
        <f t="shared" si="3"/>
        <v>0</v>
      </c>
      <c r="H143" s="95"/>
      <c r="J143" s="38"/>
    </row>
    <row r="144" spans="1:10" ht="22.9" customHeight="1" x14ac:dyDescent="0.3">
      <c r="A144" s="10">
        <f t="shared" si="0"/>
        <v>0</v>
      </c>
      <c r="B144" s="91"/>
      <c r="C144" s="87" t="s">
        <v>231</v>
      </c>
      <c r="D144" s="11"/>
      <c r="E144" s="4">
        <f>IF((D144+D145)&gt;3,"Превишен максимален брой конвектори",0)</f>
        <v>0</v>
      </c>
      <c r="G144" s="94">
        <f t="shared" si="3"/>
        <v>0</v>
      </c>
      <c r="J144" s="38"/>
    </row>
    <row r="145" spans="1:10" ht="22.9" customHeight="1" x14ac:dyDescent="0.3">
      <c r="A145" s="10">
        <f t="shared" si="0"/>
        <v>0</v>
      </c>
      <c r="B145" s="91"/>
      <c r="C145" s="87" t="s">
        <v>232</v>
      </c>
      <c r="D145" s="11"/>
      <c r="E145" s="4">
        <f>IF(OR(D146&gt;0,D147&gt;0,D148&gt;0,D149&gt;0,D150&gt;0,D151&gt;0),1,0)</f>
        <v>0</v>
      </c>
      <c r="G145" s="94">
        <f t="shared" si="3"/>
        <v>0</v>
      </c>
      <c r="J145" s="38"/>
    </row>
    <row r="146" spans="1:10" ht="22.9" customHeight="1" x14ac:dyDescent="0.3">
      <c r="A146" s="10">
        <f t="shared" si="0"/>
        <v>0</v>
      </c>
      <c r="B146" s="91"/>
      <c r="C146" s="87" t="s">
        <v>299</v>
      </c>
      <c r="D146" s="11"/>
      <c r="E146" s="4">
        <f>IF((D146+D147+D148+D149+D150+D151)&gt;3,"Превишен максимален брой климатици",0)</f>
        <v>0</v>
      </c>
      <c r="G146" s="94">
        <f t="shared" si="3"/>
        <v>0</v>
      </c>
      <c r="J146" s="38"/>
    </row>
    <row r="147" spans="1:10" ht="22.9" customHeight="1" x14ac:dyDescent="0.3">
      <c r="A147" s="10">
        <f t="shared" si="0"/>
        <v>0</v>
      </c>
      <c r="B147" s="91"/>
      <c r="C147" s="87" t="s">
        <v>300</v>
      </c>
      <c r="D147" s="11"/>
      <c r="E147" s="10"/>
      <c r="G147" s="94">
        <f t="shared" si="3"/>
        <v>0</v>
      </c>
      <c r="J147" s="38"/>
    </row>
    <row r="148" spans="1:10" ht="22.9" customHeight="1" x14ac:dyDescent="0.3">
      <c r="A148" s="10">
        <f t="shared" si="0"/>
        <v>0</v>
      </c>
      <c r="B148" s="91"/>
      <c r="C148" s="87" t="s">
        <v>301</v>
      </c>
      <c r="D148" s="11"/>
      <c r="E148" s="10"/>
      <c r="G148" s="94">
        <f t="shared" si="3"/>
        <v>0</v>
      </c>
      <c r="J148" s="38"/>
    </row>
    <row r="149" spans="1:10" ht="22.9" customHeight="1" x14ac:dyDescent="0.3">
      <c r="A149" s="10">
        <f t="shared" si="0"/>
        <v>0</v>
      </c>
      <c r="B149" s="91"/>
      <c r="C149" s="87" t="s">
        <v>302</v>
      </c>
      <c r="D149" s="11"/>
      <c r="E149" s="10"/>
      <c r="G149" s="94">
        <f t="shared" si="3"/>
        <v>0</v>
      </c>
      <c r="J149" s="38"/>
    </row>
    <row r="150" spans="1:10" ht="22.9" customHeight="1" x14ac:dyDescent="0.3">
      <c r="A150" s="10">
        <f t="shared" si="0"/>
        <v>0</v>
      </c>
      <c r="B150" s="91"/>
      <c r="C150" s="87" t="s">
        <v>303</v>
      </c>
      <c r="D150" s="11"/>
      <c r="E150" s="10"/>
      <c r="G150" s="94">
        <f t="shared" si="3"/>
        <v>0</v>
      </c>
      <c r="J150" s="38"/>
    </row>
    <row r="151" spans="1:10" ht="22.9" customHeight="1" thickBot="1" x14ac:dyDescent="0.35">
      <c r="A151" s="10">
        <f t="shared" si="0"/>
        <v>0</v>
      </c>
      <c r="B151" s="91"/>
      <c r="C151" s="88" t="s">
        <v>304</v>
      </c>
      <c r="D151" s="11"/>
      <c r="E151" s="4">
        <f>IF(OR(D152&gt;0,D153&gt;0),1,0)</f>
        <v>0</v>
      </c>
      <c r="G151" s="96">
        <f t="shared" si="3"/>
        <v>0</v>
      </c>
      <c r="J151" s="38"/>
    </row>
    <row r="152" spans="1:10" ht="22.9" customHeight="1" x14ac:dyDescent="0.3">
      <c r="A152" s="10">
        <f t="shared" si="0"/>
        <v>0</v>
      </c>
      <c r="B152" s="91"/>
      <c r="C152" s="87" t="s">
        <v>260</v>
      </c>
      <c r="D152" s="11"/>
      <c r="E152" s="5">
        <f>IF(AND(E151&gt;0,(SUM(D127:D130)+SUM(D144:D151))&gt;0),"недопустима комбинация на уред и радиатори",0)</f>
        <v>0</v>
      </c>
      <c r="G152" s="95"/>
      <c r="J152" s="38"/>
    </row>
    <row r="153" spans="1:10" ht="22.9" customHeight="1" x14ac:dyDescent="0.3">
      <c r="A153" s="10">
        <f t="shared" si="0"/>
        <v>0</v>
      </c>
      <c r="B153" s="92"/>
      <c r="C153" s="87" t="s">
        <v>261</v>
      </c>
      <c r="D153" s="11"/>
      <c r="E153" s="2">
        <f>IF((D152+D153)&gt;3,"Превишен максимален брой радиатори",0)</f>
        <v>0</v>
      </c>
      <c r="G153" s="95"/>
      <c r="J153" s="38"/>
    </row>
    <row r="154" spans="1:10" ht="24" customHeight="1" x14ac:dyDescent="0.3">
      <c r="B154" s="141" t="s">
        <v>296</v>
      </c>
      <c r="C154" s="141"/>
      <c r="D154" s="141"/>
      <c r="G154" s="95"/>
      <c r="J154" s="38"/>
    </row>
    <row r="155" spans="1:10" ht="24" customHeight="1" x14ac:dyDescent="0.3">
      <c r="B155" s="70"/>
      <c r="C155" s="71" t="s">
        <v>211</v>
      </c>
      <c r="D155" s="70"/>
      <c r="J155" s="38"/>
    </row>
    <row r="156" spans="1:10" x14ac:dyDescent="0.3">
      <c r="B156" s="43">
        <v>1</v>
      </c>
      <c r="C156" s="44" t="s">
        <v>124</v>
      </c>
      <c r="D156" s="11"/>
      <c r="J156" s="38"/>
    </row>
    <row r="157" spans="1:10" ht="21.6" customHeight="1" x14ac:dyDescent="0.3">
      <c r="B157" s="43">
        <f>+B156+1</f>
        <v>2</v>
      </c>
      <c r="C157" s="44" t="s">
        <v>264</v>
      </c>
      <c r="D157" s="11"/>
      <c r="J157" s="38"/>
    </row>
    <row r="158" spans="1:10" x14ac:dyDescent="0.3">
      <c r="B158" s="43">
        <f t="shared" ref="B158:B163" si="4">+B157+1</f>
        <v>3</v>
      </c>
      <c r="C158" s="51" t="s">
        <v>331</v>
      </c>
      <c r="D158" s="11"/>
      <c r="J158" s="38"/>
    </row>
    <row r="159" spans="1:10" ht="78.75" x14ac:dyDescent="0.3">
      <c r="B159" s="43">
        <f t="shared" si="4"/>
        <v>4</v>
      </c>
      <c r="C159" s="44" t="s">
        <v>265</v>
      </c>
      <c r="D159" s="11"/>
      <c r="J159" s="38"/>
    </row>
    <row r="160" spans="1:10" ht="48.75" thickBot="1" x14ac:dyDescent="0.35">
      <c r="B160" s="43">
        <f t="shared" si="4"/>
        <v>5</v>
      </c>
      <c r="C160" s="72" t="s">
        <v>192</v>
      </c>
      <c r="D160" s="11"/>
      <c r="G160" s="95"/>
      <c r="J160" s="38"/>
    </row>
    <row r="161" spans="2:20" ht="49.5" thickTop="1" thickBot="1" x14ac:dyDescent="0.35">
      <c r="B161" s="43">
        <f t="shared" si="4"/>
        <v>6</v>
      </c>
      <c r="C161" s="72" t="s">
        <v>342</v>
      </c>
      <c r="D161" s="11"/>
      <c r="G161" s="95"/>
      <c r="J161" s="145" t="s">
        <v>141</v>
      </c>
      <c r="K161" s="146"/>
      <c r="L161" s="26"/>
      <c r="M161" s="26"/>
      <c r="N161" s="27"/>
      <c r="O161" s="27"/>
      <c r="P161" s="27"/>
      <c r="Q161" s="28"/>
      <c r="R161" s="28"/>
      <c r="S161" s="28"/>
      <c r="T161" s="29"/>
    </row>
    <row r="162" spans="2:20" ht="63.75" x14ac:dyDescent="0.3">
      <c r="B162" s="43">
        <f t="shared" si="4"/>
        <v>7</v>
      </c>
      <c r="C162" s="72" t="s">
        <v>193</v>
      </c>
      <c r="D162" s="11"/>
      <c r="G162" s="95"/>
      <c r="J162" s="31"/>
      <c r="K162" s="15"/>
      <c r="L162" s="13"/>
      <c r="M162" s="13"/>
      <c r="N162" s="13"/>
      <c r="O162" s="13"/>
      <c r="P162" s="13"/>
      <c r="Q162" s="14"/>
      <c r="R162" s="14"/>
      <c r="S162" s="14"/>
      <c r="T162" s="30"/>
    </row>
    <row r="163" spans="2:20" ht="48" x14ac:dyDescent="0.3">
      <c r="B163" s="43">
        <f t="shared" si="4"/>
        <v>8</v>
      </c>
      <c r="C163" s="72" t="s">
        <v>332</v>
      </c>
      <c r="D163" s="11"/>
      <c r="G163" s="95"/>
      <c r="J163" s="97" t="s">
        <v>234</v>
      </c>
      <c r="K163" s="98"/>
      <c r="L163" s="13"/>
      <c r="M163" s="13"/>
      <c r="N163" s="13"/>
      <c r="O163" s="13"/>
      <c r="P163" s="13"/>
      <c r="Q163" s="14"/>
      <c r="R163" s="14"/>
      <c r="S163" s="14"/>
      <c r="T163" s="30"/>
    </row>
    <row r="164" spans="2:20" ht="29.25" x14ac:dyDescent="0.3">
      <c r="B164" s="38"/>
      <c r="G164" s="95"/>
      <c r="J164" s="99" t="s">
        <v>235</v>
      </c>
      <c r="K164" s="23">
        <f>IF(OR(AND(K165=0,K166=0),OR(E57&gt;0,E58&gt;0,E59&gt;0)),1,0)</f>
        <v>1</v>
      </c>
      <c r="L164" s="13"/>
      <c r="M164" s="13"/>
      <c r="N164" s="13"/>
      <c r="O164" s="13"/>
      <c r="P164" s="13"/>
      <c r="Q164" s="14"/>
      <c r="R164" s="14"/>
      <c r="S164" s="14"/>
      <c r="T164" s="30"/>
    </row>
    <row r="165" spans="2:20" ht="29.25" x14ac:dyDescent="0.3">
      <c r="B165" s="38"/>
      <c r="C165" s="38" t="s">
        <v>343</v>
      </c>
      <c r="D165" s="135"/>
      <c r="G165" s="95"/>
      <c r="J165" s="99" t="s">
        <v>236</v>
      </c>
      <c r="K165" s="23">
        <f>IF(OR(D93&gt;0,D97&gt;0),2,0)</f>
        <v>0</v>
      </c>
      <c r="L165" s="13"/>
      <c r="M165" s="13"/>
      <c r="N165" s="13"/>
      <c r="O165" s="13"/>
      <c r="P165" s="13"/>
      <c r="Q165" s="14"/>
      <c r="R165" s="14"/>
      <c r="S165" s="14"/>
      <c r="T165" s="30"/>
    </row>
    <row r="166" spans="2:20" ht="43.5" x14ac:dyDescent="0.3">
      <c r="C166" s="38" t="s">
        <v>344</v>
      </c>
      <c r="D166" s="135"/>
      <c r="G166" s="95"/>
      <c r="J166" s="99" t="s">
        <v>237</v>
      </c>
      <c r="K166" s="23">
        <f>IF(OR(D101&gt;0,D111&gt;0),3,0)</f>
        <v>0</v>
      </c>
      <c r="L166" s="13"/>
      <c r="M166" s="13"/>
      <c r="N166" s="13"/>
      <c r="O166" s="13"/>
      <c r="P166" s="13"/>
      <c r="Q166" s="14"/>
      <c r="R166" s="14"/>
      <c r="S166" s="14"/>
      <c r="T166" s="30"/>
    </row>
    <row r="167" spans="2:20" x14ac:dyDescent="0.3">
      <c r="C167" s="73" t="s">
        <v>197</v>
      </c>
      <c r="G167" s="95"/>
      <c r="J167" s="31"/>
      <c r="K167" s="15"/>
      <c r="L167" s="13"/>
      <c r="M167" s="13"/>
      <c r="N167" s="13"/>
      <c r="O167" s="13"/>
      <c r="P167" s="13"/>
      <c r="Q167" s="14"/>
      <c r="R167" s="14"/>
      <c r="S167" s="14"/>
      <c r="T167" s="30"/>
    </row>
    <row r="168" spans="2:20" x14ac:dyDescent="0.3">
      <c r="C168" s="78" t="s">
        <v>196</v>
      </c>
      <c r="D168" s="78" t="s">
        <v>194</v>
      </c>
      <c r="E168" s="78" t="s">
        <v>195</v>
      </c>
      <c r="G168" s="95"/>
      <c r="J168" s="97" t="s">
        <v>238</v>
      </c>
      <c r="K168" s="98">
        <f>IF(D54&gt;0,1,IF(OR(D55&gt;0,D56&gt;0,D57&gt;0),2,0))</f>
        <v>0</v>
      </c>
      <c r="L168" s="13"/>
      <c r="M168" s="13"/>
      <c r="N168" s="13"/>
      <c r="O168" s="13"/>
      <c r="P168" s="13"/>
      <c r="Q168" s="14"/>
      <c r="R168" s="14"/>
      <c r="S168" s="14"/>
      <c r="T168" s="30"/>
    </row>
    <row r="169" spans="2:20" ht="34.5" x14ac:dyDescent="0.3">
      <c r="C169" s="75" t="s">
        <v>198</v>
      </c>
      <c r="D169" s="74">
        <v>5</v>
      </c>
      <c r="E169" s="74">
        <f>IF(OR(OR(D137&gt;0,D138&gt;0,D139&gt;0,D140&gt;0,D141&gt;0,D142&gt;0,D143&gt;0,D144&gt;0,D145&gt;0),AND(OR(D152&gt;0,D153&gt;0),AND(D127=0,D128=0,D129=0,D130=0,D131=0,D132=0,D133=0,D134=0,D135=0,D146=0,D147=0,D148=0,D149=0,D150=0,D151=0))),D169,0)</f>
        <v>0</v>
      </c>
      <c r="G169" s="95"/>
      <c r="J169" s="99" t="s">
        <v>239</v>
      </c>
      <c r="K169" s="15"/>
      <c r="L169" s="13"/>
      <c r="M169" s="13"/>
      <c r="N169" s="13"/>
      <c r="O169" s="13"/>
      <c r="P169" s="13"/>
      <c r="Q169" s="14"/>
      <c r="R169" s="14"/>
      <c r="S169" s="14"/>
      <c r="T169" s="30"/>
    </row>
    <row r="170" spans="2:20" ht="51.75" x14ac:dyDescent="0.3">
      <c r="C170" s="75" t="s">
        <v>333</v>
      </c>
      <c r="D170" s="74">
        <v>4</v>
      </c>
      <c r="E170" s="84"/>
      <c r="G170" s="95"/>
      <c r="J170" s="99" t="s">
        <v>240</v>
      </c>
      <c r="K170" s="16"/>
      <c r="L170" s="13"/>
      <c r="M170" s="13"/>
      <c r="N170" s="13"/>
      <c r="O170" s="13"/>
      <c r="P170" s="13"/>
      <c r="Q170" s="14"/>
      <c r="R170" s="14"/>
      <c r="S170" s="14"/>
      <c r="T170" s="30"/>
    </row>
    <row r="171" spans="2:20" x14ac:dyDescent="0.3">
      <c r="C171" s="75" t="s">
        <v>334</v>
      </c>
      <c r="D171" s="75">
        <v>2</v>
      </c>
      <c r="E171" s="74">
        <f>SUM(E172:E173)</f>
        <v>0</v>
      </c>
      <c r="G171" s="95"/>
      <c r="J171" s="31"/>
      <c r="K171" s="15"/>
      <c r="L171" s="13"/>
      <c r="M171" s="13"/>
      <c r="N171" s="13"/>
      <c r="O171" s="13"/>
      <c r="P171" s="13"/>
      <c r="Q171" s="14"/>
      <c r="R171" s="14"/>
      <c r="S171" s="14"/>
      <c r="T171" s="30"/>
    </row>
    <row r="172" spans="2:20" x14ac:dyDescent="0.3">
      <c r="C172" s="134" t="s">
        <v>339</v>
      </c>
      <c r="D172" s="76">
        <v>1</v>
      </c>
      <c r="E172" s="76">
        <f>IF(D68&gt;0,D172,0)</f>
        <v>0</v>
      </c>
      <c r="G172" s="95"/>
      <c r="J172" s="100" t="s">
        <v>241</v>
      </c>
      <c r="K172" s="101">
        <f>+D62</f>
        <v>0</v>
      </c>
      <c r="L172" s="13"/>
      <c r="M172" s="13"/>
      <c r="N172" s="13"/>
      <c r="O172" s="13"/>
      <c r="P172" s="13"/>
      <c r="Q172" s="14"/>
      <c r="R172" s="14"/>
      <c r="S172" s="14"/>
      <c r="T172" s="30"/>
    </row>
    <row r="173" spans="2:20" ht="34.5" x14ac:dyDescent="0.3">
      <c r="C173" s="134" t="s">
        <v>340</v>
      </c>
      <c r="D173" s="76">
        <v>1</v>
      </c>
      <c r="E173" s="76">
        <f>IF(D71&gt;0,D173,0)</f>
        <v>0</v>
      </c>
      <c r="G173" s="95"/>
      <c r="J173" s="100" t="s">
        <v>242</v>
      </c>
      <c r="K173" s="102">
        <f>+D63</f>
        <v>0</v>
      </c>
      <c r="L173" s="13"/>
      <c r="M173" s="13"/>
      <c r="N173" s="13"/>
      <c r="O173" s="13"/>
      <c r="P173" s="13"/>
      <c r="Q173" s="14"/>
      <c r="R173" s="14"/>
      <c r="S173" s="14"/>
      <c r="T173" s="30"/>
    </row>
    <row r="174" spans="2:20" x14ac:dyDescent="0.3">
      <c r="C174" s="75" t="s">
        <v>335</v>
      </c>
      <c r="D174" s="74"/>
      <c r="E174" s="74">
        <f>MAX(E175:E178)</f>
        <v>0</v>
      </c>
      <c r="G174" s="95"/>
      <c r="J174" s="100" t="s">
        <v>243</v>
      </c>
      <c r="K174" s="102">
        <f>+D64</f>
        <v>0</v>
      </c>
      <c r="L174" s="13"/>
      <c r="M174" s="13"/>
      <c r="N174" s="13"/>
      <c r="O174" s="13"/>
      <c r="P174" s="13"/>
      <c r="Q174" s="14"/>
      <c r="R174" s="14"/>
      <c r="S174" s="14"/>
      <c r="T174" s="30"/>
    </row>
    <row r="175" spans="2:20" ht="30" x14ac:dyDescent="0.3">
      <c r="C175" s="133" t="s">
        <v>336</v>
      </c>
      <c r="D175" s="77">
        <v>6</v>
      </c>
      <c r="E175" s="77">
        <f>+IF(D32&gt;0,D175,0)</f>
        <v>0</v>
      </c>
      <c r="G175" s="95"/>
      <c r="J175" s="100" t="s">
        <v>244</v>
      </c>
      <c r="K175" s="102">
        <f>+D65</f>
        <v>0</v>
      </c>
      <c r="L175" s="13"/>
      <c r="M175" s="13"/>
      <c r="N175" s="13"/>
      <c r="O175" s="13"/>
      <c r="P175" s="13"/>
      <c r="Q175" s="14"/>
      <c r="R175" s="14"/>
      <c r="S175" s="14"/>
      <c r="T175" s="30"/>
    </row>
    <row r="176" spans="2:20" ht="45" x14ac:dyDescent="0.3">
      <c r="C176" s="133" t="s">
        <v>337</v>
      </c>
      <c r="D176" s="77">
        <v>4</v>
      </c>
      <c r="E176" s="77">
        <f t="shared" ref="E176:E177" si="5">+IF(D33&gt;0,D176,0)</f>
        <v>0</v>
      </c>
      <c r="G176" s="95"/>
      <c r="J176" s="100" t="s">
        <v>245</v>
      </c>
      <c r="K176" s="23"/>
      <c r="L176" s="13"/>
      <c r="M176" s="13"/>
      <c r="N176" s="13"/>
      <c r="O176" s="13"/>
      <c r="P176" s="13"/>
      <c r="Q176" s="14"/>
      <c r="R176" s="14"/>
      <c r="S176" s="14"/>
      <c r="T176" s="30"/>
    </row>
    <row r="177" spans="3:20" ht="28.5" x14ac:dyDescent="0.3">
      <c r="C177" s="133" t="s">
        <v>338</v>
      </c>
      <c r="D177" s="77">
        <v>2</v>
      </c>
      <c r="E177" s="77">
        <f t="shared" si="5"/>
        <v>0</v>
      </c>
      <c r="G177" s="95"/>
      <c r="J177" s="103" t="s">
        <v>246</v>
      </c>
      <c r="K177" s="102">
        <f>+D123</f>
        <v>0</v>
      </c>
      <c r="L177" s="13"/>
      <c r="M177" s="13"/>
      <c r="N177" s="13"/>
      <c r="O177" s="13"/>
      <c r="P177" s="13"/>
      <c r="Q177" s="14"/>
      <c r="R177" s="14"/>
      <c r="S177" s="14"/>
      <c r="T177" s="30"/>
    </row>
    <row r="178" spans="3:20" ht="28.5" x14ac:dyDescent="0.3">
      <c r="C178" s="133"/>
      <c r="D178" s="77"/>
      <c r="E178" s="77"/>
      <c r="G178" s="95"/>
      <c r="J178" s="103" t="s">
        <v>247</v>
      </c>
      <c r="K178" s="102">
        <f>+D124</f>
        <v>0</v>
      </c>
      <c r="L178" s="13"/>
      <c r="M178" s="13"/>
      <c r="N178" s="13"/>
      <c r="O178" s="13"/>
      <c r="P178" s="13"/>
      <c r="Q178" s="14"/>
      <c r="R178" s="14"/>
      <c r="S178" s="14"/>
      <c r="T178" s="30"/>
    </row>
    <row r="179" spans="3:20" ht="28.5" x14ac:dyDescent="0.3">
      <c r="G179" s="95"/>
      <c r="J179" s="103" t="s">
        <v>248</v>
      </c>
      <c r="K179" s="102">
        <f>+D125</f>
        <v>0</v>
      </c>
      <c r="L179" s="13"/>
      <c r="M179" s="13"/>
      <c r="N179" s="13"/>
      <c r="O179" s="13"/>
      <c r="P179" s="13"/>
      <c r="Q179" s="14"/>
      <c r="R179" s="14"/>
      <c r="S179" s="14"/>
      <c r="T179" s="30"/>
    </row>
    <row r="180" spans="3:20" x14ac:dyDescent="0.3">
      <c r="G180" s="95"/>
      <c r="J180" s="100" t="s">
        <v>249</v>
      </c>
      <c r="K180" s="104">
        <f>+D66/100</f>
        <v>0</v>
      </c>
      <c r="L180" s="13"/>
      <c r="M180" s="13"/>
      <c r="N180" s="13"/>
      <c r="O180" s="13"/>
      <c r="P180" s="13"/>
      <c r="Q180" s="14"/>
      <c r="R180" s="14"/>
      <c r="S180" s="14"/>
      <c r="T180" s="30"/>
    </row>
    <row r="181" spans="3:20" x14ac:dyDescent="0.3">
      <c r="G181" s="95"/>
      <c r="J181" s="31"/>
      <c r="K181" s="15"/>
      <c r="L181" s="13"/>
      <c r="M181" s="13"/>
      <c r="N181" s="13"/>
      <c r="O181" s="13"/>
      <c r="P181" s="13"/>
      <c r="Q181" s="14"/>
      <c r="R181" s="14"/>
      <c r="S181" s="14"/>
      <c r="T181" s="30"/>
    </row>
    <row r="182" spans="3:20" x14ac:dyDescent="0.3">
      <c r="G182" s="95"/>
      <c r="J182" s="97" t="s">
        <v>142</v>
      </c>
      <c r="K182" s="98">
        <f>MAX(K183:K185)</f>
        <v>0</v>
      </c>
      <c r="L182" s="13"/>
      <c r="M182" s="13"/>
      <c r="N182" s="13"/>
      <c r="O182" s="13"/>
      <c r="P182" s="13"/>
      <c r="Q182" s="14"/>
      <c r="R182" s="14"/>
      <c r="S182" s="14"/>
      <c r="T182" s="30"/>
    </row>
    <row r="183" spans="3:20" ht="43.5" x14ac:dyDescent="0.3">
      <c r="G183" s="95"/>
      <c r="J183" s="99" t="s">
        <v>250</v>
      </c>
      <c r="K183" s="23">
        <f>IF(AND(D68&gt;0,D71&gt;0),1,0)</f>
        <v>0</v>
      </c>
      <c r="L183" s="13"/>
      <c r="M183" s="13"/>
      <c r="N183" s="13"/>
      <c r="O183" s="13"/>
      <c r="P183" s="13"/>
      <c r="Q183" s="14"/>
      <c r="R183" s="14"/>
      <c r="S183" s="14"/>
      <c r="T183" s="30"/>
    </row>
    <row r="184" spans="3:20" ht="29.25" x14ac:dyDescent="0.3">
      <c r="G184" s="95"/>
      <c r="J184" s="99" t="s">
        <v>251</v>
      </c>
      <c r="K184" s="24">
        <f>IF(OR(AND(D68&gt;0,D72&gt;0),AND(D69&gt;0,D71&gt;0)),2,0)</f>
        <v>0</v>
      </c>
      <c r="L184" s="13"/>
      <c r="M184" s="13"/>
      <c r="N184" s="13"/>
      <c r="O184" s="13"/>
      <c r="P184" s="13"/>
      <c r="Q184" s="14"/>
      <c r="R184" s="14"/>
      <c r="S184" s="14"/>
      <c r="T184" s="30"/>
    </row>
    <row r="185" spans="3:20" ht="44.25" thickBot="1" x14ac:dyDescent="0.35">
      <c r="G185" s="95"/>
      <c r="J185" s="105" t="s">
        <v>252</v>
      </c>
      <c r="K185" s="25">
        <f>IF(AND(D69&gt;0,D72&gt;0),3,0)</f>
        <v>0</v>
      </c>
      <c r="L185" s="12"/>
      <c r="M185" s="12"/>
      <c r="N185" s="13"/>
      <c r="O185" s="13"/>
      <c r="P185" s="13"/>
      <c r="Q185" s="14"/>
      <c r="R185" s="14"/>
      <c r="S185" s="13"/>
      <c r="T185" s="30"/>
    </row>
    <row r="186" spans="3:20" x14ac:dyDescent="0.3">
      <c r="G186" s="95"/>
      <c r="J186" s="32"/>
      <c r="K186" s="13"/>
      <c r="L186" s="13"/>
      <c r="M186" s="13"/>
      <c r="N186" s="13"/>
      <c r="O186" s="13"/>
      <c r="P186" s="13"/>
      <c r="Q186" s="13"/>
      <c r="R186" s="13"/>
      <c r="S186" s="13"/>
      <c r="T186" s="30"/>
    </row>
    <row r="187" spans="3:20" x14ac:dyDescent="0.3">
      <c r="G187" s="95"/>
      <c r="J187" s="32"/>
      <c r="K187" s="12"/>
      <c r="L187" s="12"/>
      <c r="M187" s="13"/>
      <c r="N187" s="18" t="s">
        <v>146</v>
      </c>
      <c r="O187" s="19"/>
      <c r="P187" s="19"/>
      <c r="Q187" s="106" t="s">
        <v>145</v>
      </c>
      <c r="R187" s="14"/>
      <c r="S187" s="121" t="s">
        <v>147</v>
      </c>
      <c r="T187" s="128" t="s">
        <v>148</v>
      </c>
    </row>
    <row r="188" spans="3:20" x14ac:dyDescent="0.3">
      <c r="G188" s="95"/>
      <c r="J188" s="32"/>
      <c r="K188" s="12"/>
      <c r="L188" s="12"/>
      <c r="M188" s="13"/>
      <c r="N188" s="108" t="s">
        <v>149</v>
      </c>
      <c r="O188" s="17"/>
      <c r="P188" s="108" t="str">
        <f>IF(K164=1,N188,"Не")</f>
        <v>Топловъздушна камина на пелети 6 KW</v>
      </c>
      <c r="Q188" s="106" t="str">
        <f>IF(N215=0,"Не",IF(P188="Не","Не",IF(AND(N215&gt;=S188,N215&lt;=T188),CONCATENATE(N188," - 1 бр."),"Не")))</f>
        <v>Не</v>
      </c>
      <c r="R188" s="14"/>
      <c r="S188" s="21">
        <v>3</v>
      </c>
      <c r="T188" s="109">
        <v>6</v>
      </c>
    </row>
    <row r="189" spans="3:20" x14ac:dyDescent="0.3">
      <c r="G189" s="95"/>
      <c r="J189" s="32"/>
      <c r="K189" s="12"/>
      <c r="L189" s="12"/>
      <c r="M189" s="13"/>
      <c r="N189" s="108" t="s">
        <v>150</v>
      </c>
      <c r="O189" s="17"/>
      <c r="P189" s="108" t="str">
        <f>IF(OR(K164=1,K165=2),N189,"Не")</f>
        <v>Топловъздушна камина на пелети 8 KW</v>
      </c>
      <c r="Q189" s="106" t="str">
        <f>IF(N215=0,"Не",IF(P189="Не","Не",IF(AND(N215&gt;S189,N215&lt;=T189),CONCATENATE(N189," - 1 бр."),"Не")))</f>
        <v>Не</v>
      </c>
      <c r="R189" s="14"/>
      <c r="S189" s="21">
        <f>+T188</f>
        <v>6</v>
      </c>
      <c r="T189" s="109">
        <v>8</v>
      </c>
    </row>
    <row r="190" spans="3:20" x14ac:dyDescent="0.3">
      <c r="G190" s="95"/>
      <c r="J190" s="32"/>
      <c r="K190" s="12"/>
      <c r="L190" s="12"/>
      <c r="M190" s="13"/>
      <c r="N190" s="108" t="s">
        <v>151</v>
      </c>
      <c r="O190" s="17"/>
      <c r="P190" s="108" t="str">
        <f>IF(OR(K164=1,K165=2),N190,"Не")</f>
        <v>Топловъздушна камина на пелети 10 KW</v>
      </c>
      <c r="Q190" s="106" t="str">
        <f>IF(N215=0,"Не",IF(P190="Не","Не",IF(AND(N215&gt;S190,N215&lt;=T190),CONCATENATE(N190," - 1 бр."),"Не")))</f>
        <v>Не</v>
      </c>
      <c r="R190" s="14"/>
      <c r="S190" s="21">
        <f>+T189</f>
        <v>8</v>
      </c>
      <c r="T190" s="109">
        <v>10</v>
      </c>
    </row>
    <row r="191" spans="3:20" x14ac:dyDescent="0.3">
      <c r="G191" s="95"/>
      <c r="J191" s="32"/>
      <c r="K191" s="12"/>
      <c r="L191" s="12"/>
      <c r="M191" s="13"/>
      <c r="N191" s="108" t="s">
        <v>152</v>
      </c>
      <c r="O191" s="17"/>
      <c r="P191" s="108" t="str">
        <f>IF(K165=2,N191,"Не")</f>
        <v>Не</v>
      </c>
      <c r="Q191" s="106" t="str">
        <f>IF(N215=0,"Не",IF(P191="Не","Не",IF(AND(N215&gt;S191,N215&lt;=T191),CONCATENATE(N191," - 1 бр."),"Не")))</f>
        <v>Не</v>
      </c>
      <c r="R191" s="14"/>
      <c r="S191" s="21">
        <f>+T190</f>
        <v>10</v>
      </c>
      <c r="T191" s="109">
        <v>14</v>
      </c>
    </row>
    <row r="192" spans="3:20" x14ac:dyDescent="0.3">
      <c r="G192" s="95"/>
      <c r="J192" s="32"/>
      <c r="K192" s="12"/>
      <c r="L192" s="12"/>
      <c r="M192" s="13"/>
      <c r="N192" s="108" t="s">
        <v>153</v>
      </c>
      <c r="O192" s="17"/>
      <c r="P192" s="108" t="str">
        <f>IF(K166=3,N192,"Не")</f>
        <v>Не</v>
      </c>
      <c r="Q192" s="106" t="str">
        <f>IF(N215=0,"Не",IF(P192="Не","Не",IF(AND(N215&gt;=S192,N215&lt;=T192),CONCATENATE(N192," - 1 бр."),"Не")))</f>
        <v>Не</v>
      </c>
      <c r="R192" s="14"/>
      <c r="S192" s="21">
        <v>10</v>
      </c>
      <c r="T192" s="109">
        <v>16</v>
      </c>
    </row>
    <row r="193" spans="7:20" x14ac:dyDescent="0.3">
      <c r="G193" s="95"/>
      <c r="J193" s="32"/>
      <c r="K193" s="12"/>
      <c r="L193" s="12"/>
      <c r="M193" s="13"/>
      <c r="N193" s="108" t="s">
        <v>154</v>
      </c>
      <c r="O193" s="17"/>
      <c r="P193" s="108" t="str">
        <f>IF(K166=3,N193,"Не")</f>
        <v>Не</v>
      </c>
      <c r="Q193" s="106" t="str">
        <f>IF(N215=0,"Не",IF(P193="Не","Не",IF(AND(N215&gt;S193,N215&lt;=T193),CONCATENATE(N193," - 1 бр."),"Не")))</f>
        <v>Не</v>
      </c>
      <c r="R193" s="14"/>
      <c r="S193" s="21">
        <f>+T192</f>
        <v>16</v>
      </c>
      <c r="T193" s="109">
        <v>20</v>
      </c>
    </row>
    <row r="194" spans="7:20" x14ac:dyDescent="0.3">
      <c r="G194" s="95"/>
      <c r="J194" s="32"/>
      <c r="K194" s="12"/>
      <c r="L194" s="12"/>
      <c r="M194" s="13"/>
      <c r="N194" s="108" t="s">
        <v>155</v>
      </c>
      <c r="O194" s="17"/>
      <c r="P194" s="108" t="str">
        <f>IF(K166=3,N194,"Не")</f>
        <v>Не</v>
      </c>
      <c r="Q194" s="106" t="str">
        <f>IF(N215=0,"Не",IF(P194="Не","Не",IF(AND(N215&gt;S194,N215&lt;=T194),CONCATENATE(N194," - 1 бр."),"Не")))</f>
        <v>Не</v>
      </c>
      <c r="R194" s="14"/>
      <c r="S194" s="21">
        <f>+T193</f>
        <v>20</v>
      </c>
      <c r="T194" s="109">
        <v>28</v>
      </c>
    </row>
    <row r="195" spans="7:20" x14ac:dyDescent="0.3">
      <c r="G195" s="95"/>
      <c r="J195" s="32"/>
      <c r="K195" s="12"/>
      <c r="L195" s="12"/>
      <c r="M195" s="13"/>
      <c r="N195" s="108" t="s">
        <v>156</v>
      </c>
      <c r="O195" s="17"/>
      <c r="P195" s="108" t="str">
        <f>IF(K166=3,N195,"Не")</f>
        <v>Не</v>
      </c>
      <c r="Q195" s="106" t="str">
        <f>IF(N215=0,"Не",IF(P195="Не","Не",IF(AND(N215&gt;S195,N215&lt;=T195),CONCATENATE(N195," - 1 бр."),"Не")))</f>
        <v>Не</v>
      </c>
      <c r="R195" s="14"/>
      <c r="S195" s="21">
        <v>20</v>
      </c>
      <c r="T195" s="109">
        <v>28</v>
      </c>
    </row>
    <row r="196" spans="7:20" x14ac:dyDescent="0.3">
      <c r="G196" s="95"/>
      <c r="J196" s="32"/>
      <c r="K196" s="12"/>
      <c r="L196" s="12"/>
      <c r="M196" s="13"/>
      <c r="N196" s="108" t="s">
        <v>157</v>
      </c>
      <c r="O196" s="17"/>
      <c r="P196" s="108" t="str">
        <f>IF(K166=3,N196,"Не")</f>
        <v>Не</v>
      </c>
      <c r="Q196" s="106" t="str">
        <f>IF(N215=0,"Не",IF(P196="Не","Не",IF(AND(N215&gt;S196,N215&lt;=T196),CONCATENATE(N196," - 1 бр."),"Не")))</f>
        <v>Не</v>
      </c>
      <c r="R196" s="14"/>
      <c r="S196" s="21">
        <f>+T195</f>
        <v>28</v>
      </c>
      <c r="T196" s="109">
        <v>38</v>
      </c>
    </row>
    <row r="197" spans="7:20" x14ac:dyDescent="0.3">
      <c r="G197" s="95"/>
      <c r="J197" s="32"/>
      <c r="K197" s="12"/>
      <c r="L197" s="12"/>
      <c r="M197" s="13"/>
      <c r="N197" s="108" t="s">
        <v>262</v>
      </c>
      <c r="O197" s="17"/>
      <c r="P197" s="108" t="str">
        <f>IF(K166=3,N197,"Не")</f>
        <v>Не</v>
      </c>
      <c r="Q197" s="106" t="str">
        <f>IF(N215=0,"Не",IF(P197="Не","Не",IF(AND(N215&gt;S197,N215&lt;=T197),CONCATENATE(N197," - 1 бр."),"Не")))</f>
        <v>Не</v>
      </c>
      <c r="R197" s="14"/>
      <c r="S197" s="21">
        <f>+T196</f>
        <v>38</v>
      </c>
      <c r="T197" s="109">
        <v>47</v>
      </c>
    </row>
    <row r="198" spans="7:20" ht="24" x14ac:dyDescent="0.3">
      <c r="G198" s="95"/>
      <c r="J198" s="32"/>
      <c r="K198" s="12"/>
      <c r="L198" s="12"/>
      <c r="M198" s="13"/>
      <c r="N198" s="108" t="s">
        <v>158</v>
      </c>
      <c r="O198" s="17"/>
      <c r="P198" s="108" t="str">
        <f>IF(K166=3,N198,"Не")</f>
        <v>Не</v>
      </c>
      <c r="Q198" s="106" t="str">
        <f>IF(N215=0,"Не",IF(P198="Не","Не",IF(AND(N215&gt;=S198,N215&lt;T198),CONCATENATE(N198," - 1 бр."),"Не")))</f>
        <v>Не</v>
      </c>
      <c r="R198" s="14"/>
      <c r="S198" s="21">
        <v>5</v>
      </c>
      <c r="T198" s="109">
        <v>27</v>
      </c>
    </row>
    <row r="199" spans="7:20" ht="24" x14ac:dyDescent="0.3">
      <c r="G199" s="95"/>
      <c r="J199" s="32"/>
      <c r="K199" s="12"/>
      <c r="L199" s="12"/>
      <c r="M199" s="13"/>
      <c r="N199" s="108" t="s">
        <v>159</v>
      </c>
      <c r="O199" s="17"/>
      <c r="P199" s="108" t="str">
        <f>IF(K166=3,N199,"Не")</f>
        <v>Не</v>
      </c>
      <c r="Q199" s="106" t="str">
        <f>IF(N215=0,"Не",IF(P199="Не","Не",IF(AND(N215&gt;S199,N215&lt;T199),CONCATENATE(N199," - 1 бр."),"Не")))</f>
        <v>Не</v>
      </c>
      <c r="R199" s="14"/>
      <c r="S199" s="21">
        <f>+T198</f>
        <v>27</v>
      </c>
      <c r="T199" s="109">
        <v>30</v>
      </c>
    </row>
    <row r="200" spans="7:20" ht="24" x14ac:dyDescent="0.3">
      <c r="G200" s="95"/>
      <c r="J200" s="32"/>
      <c r="K200" s="12"/>
      <c r="L200" s="12"/>
      <c r="M200" s="13"/>
      <c r="N200" s="108" t="s">
        <v>160</v>
      </c>
      <c r="O200" s="17"/>
      <c r="P200" s="108" t="str">
        <f>IF(K166=3,N200,"Не")</f>
        <v>Не</v>
      </c>
      <c r="Q200" s="106" t="str">
        <f>IF(N215=0,"Не",IF(P200="Не","Не",IF(AND(N215&gt;S200,N215&lt;=T200),CONCATENATE(N200," - 1 бр."),"Не")))</f>
        <v>Не</v>
      </c>
      <c r="R200" s="14"/>
      <c r="S200" s="21">
        <f>+T199</f>
        <v>30</v>
      </c>
      <c r="T200" s="109">
        <v>38</v>
      </c>
    </row>
    <row r="201" spans="7:20" ht="24" x14ac:dyDescent="0.3">
      <c r="G201" s="95"/>
      <c r="J201" s="32"/>
      <c r="K201" s="12"/>
      <c r="L201" s="12"/>
      <c r="M201" s="13"/>
      <c r="N201" s="108" t="s">
        <v>263</v>
      </c>
      <c r="O201" s="17"/>
      <c r="P201" s="108" t="str">
        <f>IF(K166=3,N201,"Не")</f>
        <v>Не</v>
      </c>
      <c r="Q201" s="106" t="str">
        <f>IF(N215=0,"Не",IF(P201="Не","Не",IF(AND(N215&gt;S201,N215&lt;=T201),CONCATENATE(N201," - 1 бр."),"Не")))</f>
        <v>Не</v>
      </c>
      <c r="R201" s="14"/>
      <c r="S201" s="21">
        <f>+T200</f>
        <v>38</v>
      </c>
      <c r="T201" s="109">
        <v>47</v>
      </c>
    </row>
    <row r="202" spans="7:20" ht="24" x14ac:dyDescent="0.3">
      <c r="G202" s="95"/>
      <c r="J202" s="32"/>
      <c r="K202" s="12"/>
      <c r="L202" s="12"/>
      <c r="M202" s="13"/>
      <c r="N202" s="108" t="s">
        <v>161</v>
      </c>
      <c r="O202" s="17"/>
      <c r="P202" s="108" t="str">
        <f>IF(K166=3,N202,"Не")</f>
        <v>Не</v>
      </c>
      <c r="Q202" s="106" t="str">
        <f>IF(N215=0,"Не",IF(P202="Не","Не",IF(AND(N215&gt;=S202,N215&lt;T202),CONCATENATE(N202," - 1 бр."),"Не")))</f>
        <v>Не</v>
      </c>
      <c r="R202" s="14"/>
      <c r="S202" s="21">
        <v>3</v>
      </c>
      <c r="T202" s="109">
        <v>22</v>
      </c>
    </row>
    <row r="203" spans="7:20" ht="24" x14ac:dyDescent="0.3">
      <c r="G203" s="95"/>
      <c r="J203" s="32"/>
      <c r="K203" s="12"/>
      <c r="L203" s="12"/>
      <c r="M203" s="13"/>
      <c r="N203" s="108" t="s">
        <v>162</v>
      </c>
      <c r="O203" s="17"/>
      <c r="P203" s="108" t="str">
        <f>IF(K166=3,N203,"Не")</f>
        <v>Не</v>
      </c>
      <c r="Q203" s="106" t="str">
        <f>IF(N215=0,"Не",IF(P203="Не","Не",IF(AND(N215&gt;S203,N215&lt;T203),CONCATENATE(N203," - 1 бр."),"Не")))</f>
        <v>Не</v>
      </c>
      <c r="R203" s="14"/>
      <c r="S203" s="21">
        <f>+T202</f>
        <v>22</v>
      </c>
      <c r="T203" s="109">
        <v>27</v>
      </c>
    </row>
    <row r="204" spans="7:20" ht="24" x14ac:dyDescent="0.3">
      <c r="G204" s="95"/>
      <c r="J204" s="32"/>
      <c r="K204" s="12"/>
      <c r="L204" s="12"/>
      <c r="M204" s="13"/>
      <c r="N204" s="108" t="s">
        <v>163</v>
      </c>
      <c r="O204" s="17"/>
      <c r="P204" s="108" t="str">
        <f>IF(K166=3,N204,"Не")</f>
        <v>Не</v>
      </c>
      <c r="Q204" s="106" t="str">
        <f>IF(N215=0,"Не",IF(P204="Не","Не",IF(AND(N215&gt;S204,N215&lt;T204),CONCATENATE(N204," - 1 бр."),"Не")))</f>
        <v>Не</v>
      </c>
      <c r="R204" s="14"/>
      <c r="S204" s="21">
        <f>+T203</f>
        <v>27</v>
      </c>
      <c r="T204" s="109">
        <v>40</v>
      </c>
    </row>
    <row r="205" spans="7:20" x14ac:dyDescent="0.3">
      <c r="G205" s="95"/>
      <c r="J205" s="32"/>
      <c r="K205" s="12"/>
      <c r="L205" s="12"/>
      <c r="M205" s="13"/>
      <c r="N205" s="108" t="s">
        <v>164</v>
      </c>
      <c r="O205" s="17"/>
      <c r="P205" s="108" t="str">
        <f>IF(K164=1,N205,"Не")</f>
        <v>Газов конвектор на природен газ 3 kW</v>
      </c>
      <c r="Q205" s="106" t="str">
        <f t="shared" ref="Q205:Q212" si="6">IF(P205="Не","Не",IF(R232&gt;0,CONCATENATE(N205," - ",R232," бр."),"Не"))</f>
        <v>Не</v>
      </c>
      <c r="R205" s="14"/>
      <c r="S205" s="14"/>
      <c r="T205" s="30"/>
    </row>
    <row r="206" spans="7:20" x14ac:dyDescent="0.3">
      <c r="G206" s="95"/>
      <c r="J206" s="32"/>
      <c r="K206" s="12"/>
      <c r="L206" s="12"/>
      <c r="M206" s="13"/>
      <c r="N206" s="108" t="s">
        <v>165</v>
      </c>
      <c r="O206" s="17"/>
      <c r="P206" s="108" t="str">
        <f>IF(K164=1,N206,"Не")</f>
        <v>Газов конвектор на природен газ 5 kW</v>
      </c>
      <c r="Q206" s="106" t="str">
        <f t="shared" si="6"/>
        <v>Не</v>
      </c>
      <c r="R206" s="14"/>
      <c r="S206" s="14"/>
      <c r="T206" s="30"/>
    </row>
    <row r="207" spans="7:20" x14ac:dyDescent="0.3">
      <c r="G207" s="95"/>
      <c r="J207" s="32"/>
      <c r="K207" s="12"/>
      <c r="L207" s="12"/>
      <c r="M207" s="13"/>
      <c r="N207" s="108" t="s">
        <v>166</v>
      </c>
      <c r="O207" s="17"/>
      <c r="P207" s="108" t="str">
        <f>IF(K164=1,N207,"Не")</f>
        <v>Климатик 9000 BTU (2.6 kW)</v>
      </c>
      <c r="Q207" s="106" t="str">
        <f t="shared" si="6"/>
        <v>Не</v>
      </c>
      <c r="R207" s="14"/>
      <c r="S207" s="14"/>
      <c r="T207" s="30"/>
    </row>
    <row r="208" spans="7:20" x14ac:dyDescent="0.3">
      <c r="G208" s="95"/>
      <c r="J208" s="32"/>
      <c r="K208" s="12"/>
      <c r="L208" s="12"/>
      <c r="M208" s="13"/>
      <c r="N208" s="108" t="s">
        <v>167</v>
      </c>
      <c r="O208" s="17"/>
      <c r="P208" s="108" t="str">
        <f>IF(K164=1,N208,"Не")</f>
        <v>Климатик 12000 BTU (3.4 kW)</v>
      </c>
      <c r="Q208" s="106" t="str">
        <f t="shared" si="6"/>
        <v>Не</v>
      </c>
      <c r="R208" s="14"/>
      <c r="S208" s="14"/>
      <c r="T208" s="30"/>
    </row>
    <row r="209" spans="7:20" x14ac:dyDescent="0.3">
      <c r="G209" s="95"/>
      <c r="J209" s="32"/>
      <c r="K209" s="12"/>
      <c r="L209" s="12"/>
      <c r="M209" s="13"/>
      <c r="N209" s="108" t="s">
        <v>168</v>
      </c>
      <c r="O209" s="17"/>
      <c r="P209" s="108" t="str">
        <f>IF(K164=1,N209,"Не")</f>
        <v>Климатик 15000 BTU (4.3 kW)</v>
      </c>
      <c r="Q209" s="106" t="str">
        <f t="shared" si="6"/>
        <v>Не</v>
      </c>
      <c r="R209" s="14"/>
      <c r="S209" s="14"/>
      <c r="T209" s="30"/>
    </row>
    <row r="210" spans="7:20" x14ac:dyDescent="0.3">
      <c r="G210" s="95"/>
      <c r="J210" s="32"/>
      <c r="K210" s="12"/>
      <c r="L210" s="12"/>
      <c r="M210" s="13"/>
      <c r="N210" s="108" t="s">
        <v>169</v>
      </c>
      <c r="O210" s="17"/>
      <c r="P210" s="108" t="str">
        <f>IF(K164=1,N210,"Не")</f>
        <v>Климатик 18000 BTU (5.2 kW)</v>
      </c>
      <c r="Q210" s="106" t="str">
        <f t="shared" si="6"/>
        <v>Не</v>
      </c>
      <c r="R210" s="14"/>
      <c r="S210" s="14"/>
      <c r="T210" s="30"/>
    </row>
    <row r="211" spans="7:20" x14ac:dyDescent="0.3">
      <c r="G211" s="95"/>
      <c r="J211" s="32"/>
      <c r="K211" s="12"/>
      <c r="L211" s="12"/>
      <c r="M211" s="13"/>
      <c r="N211" s="108" t="s">
        <v>170</v>
      </c>
      <c r="O211" s="17"/>
      <c r="P211" s="108" t="str">
        <f>IF(K164=1,N211,"Не")</f>
        <v>Климатик 24000 BTU (6.9 kW)</v>
      </c>
      <c r="Q211" s="106" t="str">
        <f t="shared" si="6"/>
        <v>Не</v>
      </c>
      <c r="R211" s="14"/>
      <c r="S211" s="14"/>
      <c r="T211" s="30"/>
    </row>
    <row r="212" spans="7:20" x14ac:dyDescent="0.3">
      <c r="G212" s="95"/>
      <c r="J212" s="32"/>
      <c r="K212" s="12"/>
      <c r="L212" s="12"/>
      <c r="M212" s="13"/>
      <c r="N212" s="108" t="s">
        <v>171</v>
      </c>
      <c r="O212" s="17"/>
      <c r="P212" s="108" t="str">
        <f>IF(K164=1,N212,"Не")</f>
        <v>Климатик 32000 BTU (9.2 kW)</v>
      </c>
      <c r="Q212" s="106" t="str">
        <f t="shared" si="6"/>
        <v>Не</v>
      </c>
      <c r="R212" s="14"/>
      <c r="S212" s="14"/>
      <c r="T212" s="30"/>
    </row>
    <row r="213" spans="7:20" x14ac:dyDescent="0.3">
      <c r="G213" s="95"/>
      <c r="J213" s="32"/>
      <c r="K213" s="12"/>
      <c r="L213" s="12"/>
      <c r="M213" s="12"/>
      <c r="N213" s="13"/>
      <c r="O213" s="13"/>
      <c r="P213" s="13"/>
      <c r="Q213" s="14"/>
      <c r="R213" s="14"/>
      <c r="S213" s="14"/>
      <c r="T213" s="30"/>
    </row>
    <row r="214" spans="7:20" x14ac:dyDescent="0.3">
      <c r="G214" s="95"/>
      <c r="J214" s="32"/>
      <c r="K214" s="12"/>
      <c r="L214" s="12"/>
      <c r="M214" s="12"/>
      <c r="N214" s="111" t="s">
        <v>172</v>
      </c>
      <c r="O214" s="14"/>
      <c r="P214" s="13"/>
      <c r="Q214" s="14"/>
      <c r="R214" s="14"/>
      <c r="S214" s="14"/>
      <c r="T214" s="30"/>
    </row>
    <row r="215" spans="7:20" ht="36" x14ac:dyDescent="0.3">
      <c r="G215" s="95"/>
      <c r="J215" s="32"/>
      <c r="K215" s="12"/>
      <c r="L215" s="12"/>
      <c r="M215" s="12"/>
      <c r="N215" s="111">
        <f>IFERROR(IF(Q215+K182=11,T217/1000,IF(OR(Q215+K182=2,Q215+K182=12),T218/1000,IF(Q215+K182=13,T219/1000,IF(Q215+K182=21,T220/1000,IF(Q215+K182=22,T221/1000,IF(Q215+K182=23,T222/1000,IF(Q215+K182=0,"Непълнен отговор на въпроси 3 и 4","Некоректен отговор на 4 въпрос"))))))),0)</f>
        <v>0</v>
      </c>
      <c r="O215" s="111" t="s">
        <v>173</v>
      </c>
      <c r="P215" s="13"/>
      <c r="Q215" s="19" t="str">
        <f>IF(K168=1,10,IF(K168=2,20,"Неправилно попълнен отговор на въпрос 3."))</f>
        <v>Неправилно попълнен отговор на въпрос 3.</v>
      </c>
      <c r="R215" s="14"/>
      <c r="S215" s="111" t="s">
        <v>143</v>
      </c>
      <c r="T215" s="112" t="s">
        <v>144</v>
      </c>
    </row>
    <row r="216" spans="7:20" x14ac:dyDescent="0.3">
      <c r="G216" s="95"/>
      <c r="J216" s="32"/>
      <c r="K216" s="12"/>
      <c r="L216" s="12"/>
      <c r="M216" s="12"/>
      <c r="N216" s="13"/>
      <c r="O216" s="13"/>
      <c r="P216" s="13"/>
      <c r="Q216" s="14"/>
      <c r="R216" s="14"/>
      <c r="S216" s="113">
        <f>K180*K175</f>
        <v>0</v>
      </c>
      <c r="T216" s="114">
        <f>K174*K180-S216</f>
        <v>0</v>
      </c>
    </row>
    <row r="217" spans="7:20" x14ac:dyDescent="0.3">
      <c r="G217" s="95"/>
      <c r="J217" s="32"/>
      <c r="K217" s="12"/>
      <c r="L217" s="12"/>
      <c r="M217" s="12"/>
      <c r="N217" s="22"/>
      <c r="O217" s="115" t="s">
        <v>174</v>
      </c>
      <c r="P217" s="115" t="s">
        <v>174</v>
      </c>
      <c r="Q217" s="115" t="s">
        <v>174</v>
      </c>
      <c r="R217" s="14"/>
      <c r="S217" s="14"/>
      <c r="T217" s="116">
        <f>S216*O219+T216*O219*O221</f>
        <v>0</v>
      </c>
    </row>
    <row r="218" spans="7:20" ht="24" x14ac:dyDescent="0.3">
      <c r="G218" s="95"/>
      <c r="J218" s="32"/>
      <c r="K218" s="12"/>
      <c r="L218" s="12"/>
      <c r="M218" s="12"/>
      <c r="N218" s="22"/>
      <c r="O218" s="108" t="s">
        <v>175</v>
      </c>
      <c r="P218" s="108" t="s">
        <v>176</v>
      </c>
      <c r="Q218" s="108" t="s">
        <v>177</v>
      </c>
      <c r="R218" s="14"/>
      <c r="S218" s="14"/>
      <c r="T218" s="117">
        <f>S216*P219+T216*P221*P219</f>
        <v>0</v>
      </c>
    </row>
    <row r="219" spans="7:20" x14ac:dyDescent="0.3">
      <c r="G219" s="95"/>
      <c r="J219" s="32"/>
      <c r="K219" s="12"/>
      <c r="L219" s="12"/>
      <c r="M219" s="12"/>
      <c r="N219" s="108" t="s">
        <v>178</v>
      </c>
      <c r="O219" s="118">
        <v>40</v>
      </c>
      <c r="P219" s="118">
        <v>45</v>
      </c>
      <c r="Q219" s="119">
        <v>60</v>
      </c>
      <c r="R219" s="14"/>
      <c r="S219" s="14"/>
      <c r="T219" s="117">
        <f>S216*Q219+T216*Q219*Q221</f>
        <v>0</v>
      </c>
    </row>
    <row r="220" spans="7:20" x14ac:dyDescent="0.3">
      <c r="G220" s="95"/>
      <c r="J220" s="32"/>
      <c r="K220" s="12"/>
      <c r="L220" s="12"/>
      <c r="M220" s="12"/>
      <c r="N220" s="108" t="s">
        <v>179</v>
      </c>
      <c r="O220" s="118">
        <v>45</v>
      </c>
      <c r="P220" s="118">
        <v>55</v>
      </c>
      <c r="Q220" s="119">
        <v>70</v>
      </c>
      <c r="R220" s="14"/>
      <c r="S220" s="14"/>
      <c r="T220" s="117">
        <f>S216*O220+T216*O220*O222</f>
        <v>0</v>
      </c>
    </row>
    <row r="221" spans="7:20" ht="24" x14ac:dyDescent="0.3">
      <c r="G221" s="95"/>
      <c r="J221" s="32"/>
      <c r="K221" s="12"/>
      <c r="L221" s="12"/>
      <c r="M221" s="12"/>
      <c r="N221" s="108" t="s">
        <v>180</v>
      </c>
      <c r="O221" s="19">
        <v>0.15</v>
      </c>
      <c r="P221" s="19">
        <v>0.15</v>
      </c>
      <c r="Q221" s="21">
        <v>0.15</v>
      </c>
      <c r="R221" s="14"/>
      <c r="S221" s="14"/>
      <c r="T221" s="117">
        <f>S216*P220+T216*P220*P222</f>
        <v>0</v>
      </c>
    </row>
    <row r="222" spans="7:20" ht="24" x14ac:dyDescent="0.3">
      <c r="G222" s="95"/>
      <c r="J222" s="32"/>
      <c r="K222" s="12"/>
      <c r="L222" s="12"/>
      <c r="M222" s="12"/>
      <c r="N222" s="108" t="s">
        <v>181</v>
      </c>
      <c r="O222" s="19">
        <v>0.15</v>
      </c>
      <c r="P222" s="19">
        <v>0.15</v>
      </c>
      <c r="Q222" s="21">
        <v>0.15</v>
      </c>
      <c r="R222" s="14"/>
      <c r="S222" s="14"/>
      <c r="T222" s="117">
        <f>S216*Q220+T216*Q220*Q222</f>
        <v>0</v>
      </c>
    </row>
    <row r="223" spans="7:20" x14ac:dyDescent="0.3">
      <c r="G223" s="95"/>
      <c r="J223" s="32"/>
      <c r="K223" s="12"/>
      <c r="L223" s="12"/>
      <c r="M223" s="12"/>
      <c r="N223" s="13"/>
      <c r="O223" s="13"/>
      <c r="P223" s="13"/>
      <c r="Q223" s="14"/>
      <c r="R223" s="14"/>
      <c r="S223" s="14"/>
      <c r="T223" s="30"/>
    </row>
    <row r="224" spans="7:20" ht="49.5" x14ac:dyDescent="0.3">
      <c r="G224" s="95"/>
      <c r="J224" s="32"/>
      <c r="K224" s="12"/>
      <c r="L224" s="12"/>
      <c r="M224" s="12"/>
      <c r="N224" s="20" t="s">
        <v>182</v>
      </c>
      <c r="O224" s="20" t="s">
        <v>253</v>
      </c>
      <c r="P224" s="20" t="s">
        <v>254</v>
      </c>
      <c r="Q224" s="20" t="s">
        <v>255</v>
      </c>
      <c r="R224" s="14"/>
      <c r="S224" s="14"/>
      <c r="T224" s="30"/>
    </row>
    <row r="225" spans="7:20" x14ac:dyDescent="0.3">
      <c r="G225" s="95"/>
      <c r="J225" s="32"/>
      <c r="K225" s="12"/>
      <c r="L225" s="12"/>
      <c r="M225" s="12"/>
      <c r="N225" s="20" t="s">
        <v>183</v>
      </c>
      <c r="O225" s="19">
        <f>+K177</f>
        <v>0</v>
      </c>
      <c r="P225" s="19">
        <f>+K178</f>
        <v>0</v>
      </c>
      <c r="Q225" s="21">
        <f>+K179</f>
        <v>0</v>
      </c>
      <c r="R225" s="14"/>
      <c r="S225" s="14"/>
      <c r="T225" s="30"/>
    </row>
    <row r="226" spans="7:20" x14ac:dyDescent="0.3">
      <c r="G226" s="95"/>
      <c r="J226" s="32"/>
      <c r="K226" s="12"/>
      <c r="L226" s="12"/>
      <c r="M226" s="12"/>
      <c r="N226" s="20" t="s">
        <v>184</v>
      </c>
      <c r="O226" s="20">
        <f>+O225*K180</f>
        <v>0</v>
      </c>
      <c r="P226" s="20">
        <f>+P225*K180</f>
        <v>0</v>
      </c>
      <c r="Q226" s="20">
        <f>+Q225*K180</f>
        <v>0</v>
      </c>
      <c r="R226" s="14"/>
      <c r="S226" s="14"/>
      <c r="T226" s="30"/>
    </row>
    <row r="227" spans="7:20" x14ac:dyDescent="0.3">
      <c r="G227" s="95"/>
      <c r="J227" s="32"/>
      <c r="K227" s="12"/>
      <c r="L227" s="12"/>
      <c r="M227" s="12"/>
      <c r="N227" s="108" t="s">
        <v>175</v>
      </c>
      <c r="O227" s="120">
        <f>IF(K182=1,O226*O219/1000,0)</f>
        <v>0</v>
      </c>
      <c r="P227" s="120">
        <f>IF(K182=1,P226*O219/1000,0)</f>
        <v>0</v>
      </c>
      <c r="Q227" s="120">
        <f>IF(K182=1,Q226*O219/1000,0)</f>
        <v>0</v>
      </c>
      <c r="R227" s="14"/>
      <c r="S227" s="14"/>
      <c r="T227" s="30"/>
    </row>
    <row r="228" spans="7:20" ht="24" x14ac:dyDescent="0.3">
      <c r="G228" s="95"/>
      <c r="J228" s="32"/>
      <c r="K228" s="12"/>
      <c r="L228" s="12"/>
      <c r="M228" s="12"/>
      <c r="N228" s="108" t="s">
        <v>176</v>
      </c>
      <c r="O228" s="120">
        <f>IF(K182=2,O226*P219/1000,0)</f>
        <v>0</v>
      </c>
      <c r="P228" s="120">
        <f>IF(K182=2,P226*P219/1000,0)</f>
        <v>0</v>
      </c>
      <c r="Q228" s="120">
        <f>IF(K182=2,Q226*P219/1000,0)</f>
        <v>0</v>
      </c>
      <c r="R228" s="14"/>
      <c r="S228" s="14"/>
      <c r="T228" s="30"/>
    </row>
    <row r="229" spans="7:20" x14ac:dyDescent="0.3">
      <c r="G229" s="95"/>
      <c r="J229" s="32"/>
      <c r="K229" s="12"/>
      <c r="L229" s="12"/>
      <c r="M229" s="12"/>
      <c r="N229" s="108" t="s">
        <v>177</v>
      </c>
      <c r="O229" s="120">
        <f>IF(K182=3,O226*Q219/1000,0)</f>
        <v>0</v>
      </c>
      <c r="P229" s="120">
        <f>IF(K182=3,P226*Q219/1000,0)</f>
        <v>0</v>
      </c>
      <c r="Q229" s="120">
        <f>IF(K182=3,Q226*Q219/1000,0)</f>
        <v>0</v>
      </c>
      <c r="R229" s="14"/>
      <c r="S229" s="14"/>
      <c r="T229" s="30"/>
    </row>
    <row r="230" spans="7:20" x14ac:dyDescent="0.3">
      <c r="G230" s="95"/>
      <c r="J230" s="32"/>
      <c r="K230" s="12"/>
      <c r="L230" s="12"/>
      <c r="M230" s="12"/>
      <c r="N230" s="13"/>
      <c r="O230" s="13"/>
      <c r="P230" s="13"/>
      <c r="Q230" s="14"/>
      <c r="R230" s="14"/>
      <c r="S230" s="14"/>
      <c r="T230" s="30"/>
    </row>
    <row r="231" spans="7:20" x14ac:dyDescent="0.3">
      <c r="G231" s="95"/>
      <c r="J231" s="32"/>
      <c r="K231" s="12"/>
      <c r="L231" s="107" t="s">
        <v>147</v>
      </c>
      <c r="M231" s="107" t="s">
        <v>148</v>
      </c>
      <c r="N231" s="20" t="s">
        <v>185</v>
      </c>
      <c r="O231" s="20" t="s">
        <v>256</v>
      </c>
      <c r="P231" s="20" t="s">
        <v>257</v>
      </c>
      <c r="Q231" s="20" t="s">
        <v>258</v>
      </c>
      <c r="R231" s="121" t="s">
        <v>259</v>
      </c>
      <c r="S231" s="14"/>
      <c r="T231" s="30"/>
    </row>
    <row r="232" spans="7:20" x14ac:dyDescent="0.3">
      <c r="G232" s="95"/>
      <c r="J232" s="32"/>
      <c r="K232" s="12"/>
      <c r="L232" s="110">
        <v>0</v>
      </c>
      <c r="M232" s="110">
        <v>3.5</v>
      </c>
      <c r="N232" s="122" t="s">
        <v>164</v>
      </c>
      <c r="O232" s="19">
        <f t="shared" ref="O232:O239" si="7">IF(O$225&gt;0,IF(AND(MAX(O$227:O$229)&gt;L232,MAX(O$227:O$229)&lt;=M232),1,0),0)</f>
        <v>0</v>
      </c>
      <c r="P232" s="19">
        <f t="shared" ref="P232:P239" si="8">IF(P$225&gt;0,IF(AND(MAX(P$227:P$229)&gt;L232,MAX(P$227:P$229)&lt;=M232),1,0),0)</f>
        <v>0</v>
      </c>
      <c r="Q232" s="19">
        <f t="shared" ref="Q232:Q239" si="9">IF(Q$225&gt;0,IF(AND(MAX(Q$227:Q$229)&gt;L232,MAX(Q$227:Q$229)&lt;=M232),1,0),0)</f>
        <v>0</v>
      </c>
      <c r="R232" s="121">
        <f>SUM(O232:Q232)</f>
        <v>0</v>
      </c>
      <c r="S232" s="14"/>
      <c r="T232" s="30"/>
    </row>
    <row r="233" spans="7:20" x14ac:dyDescent="0.3">
      <c r="G233" s="95"/>
      <c r="J233" s="32"/>
      <c r="K233" s="12"/>
      <c r="L233" s="110">
        <f>+M232</f>
        <v>3.5</v>
      </c>
      <c r="M233" s="110">
        <v>5.5</v>
      </c>
      <c r="N233" s="122" t="s">
        <v>165</v>
      </c>
      <c r="O233" s="19">
        <f t="shared" si="7"/>
        <v>0</v>
      </c>
      <c r="P233" s="19">
        <f t="shared" si="8"/>
        <v>0</v>
      </c>
      <c r="Q233" s="19">
        <f t="shared" si="9"/>
        <v>0</v>
      </c>
      <c r="R233" s="121">
        <f t="shared" ref="R233:R239" si="10">SUM(O233:Q233)</f>
        <v>0</v>
      </c>
      <c r="S233" s="14"/>
      <c r="T233" s="30"/>
    </row>
    <row r="234" spans="7:20" x14ac:dyDescent="0.3">
      <c r="G234" s="95"/>
      <c r="J234" s="32"/>
      <c r="K234" s="12"/>
      <c r="L234" s="110">
        <v>0</v>
      </c>
      <c r="M234" s="110">
        <v>2.8</v>
      </c>
      <c r="N234" s="123" t="s">
        <v>166</v>
      </c>
      <c r="O234" s="19">
        <f t="shared" si="7"/>
        <v>0</v>
      </c>
      <c r="P234" s="19">
        <f t="shared" si="8"/>
        <v>0</v>
      </c>
      <c r="Q234" s="19">
        <f t="shared" si="9"/>
        <v>0</v>
      </c>
      <c r="R234" s="121">
        <f t="shared" si="10"/>
        <v>0</v>
      </c>
      <c r="S234" s="14"/>
      <c r="T234" s="30"/>
    </row>
    <row r="235" spans="7:20" x14ac:dyDescent="0.3">
      <c r="G235" s="95"/>
      <c r="J235" s="32"/>
      <c r="K235" s="12"/>
      <c r="L235" s="110">
        <f>+M234</f>
        <v>2.8</v>
      </c>
      <c r="M235" s="110">
        <v>3.6</v>
      </c>
      <c r="N235" s="123" t="s">
        <v>167</v>
      </c>
      <c r="O235" s="19">
        <f t="shared" si="7"/>
        <v>0</v>
      </c>
      <c r="P235" s="19">
        <f t="shared" si="8"/>
        <v>0</v>
      </c>
      <c r="Q235" s="19">
        <f t="shared" si="9"/>
        <v>0</v>
      </c>
      <c r="R235" s="121">
        <f t="shared" si="10"/>
        <v>0</v>
      </c>
      <c r="S235" s="14"/>
      <c r="T235" s="30"/>
    </row>
    <row r="236" spans="7:20" x14ac:dyDescent="0.3">
      <c r="G236" s="95"/>
      <c r="J236" s="32"/>
      <c r="K236" s="12"/>
      <c r="L236" s="110">
        <f>+M235</f>
        <v>3.6</v>
      </c>
      <c r="M236" s="110">
        <v>4.5</v>
      </c>
      <c r="N236" s="123" t="s">
        <v>168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21">
        <f t="shared" si="10"/>
        <v>0</v>
      </c>
      <c r="S236" s="14"/>
      <c r="T236" s="30"/>
    </row>
    <row r="237" spans="7:20" x14ac:dyDescent="0.3">
      <c r="G237" s="95"/>
      <c r="J237" s="32"/>
      <c r="K237" s="12"/>
      <c r="L237" s="110">
        <f>+M236</f>
        <v>4.5</v>
      </c>
      <c r="M237" s="110">
        <v>5.4</v>
      </c>
      <c r="N237" s="123" t="s">
        <v>169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21">
        <f t="shared" si="10"/>
        <v>0</v>
      </c>
      <c r="S237" s="14"/>
      <c r="T237" s="30"/>
    </row>
    <row r="238" spans="7:20" x14ac:dyDescent="0.3">
      <c r="J238" s="32"/>
      <c r="K238" s="12"/>
      <c r="L238" s="110">
        <f>+M237</f>
        <v>5.4</v>
      </c>
      <c r="M238" s="110">
        <v>7.1</v>
      </c>
      <c r="N238" s="123" t="s">
        <v>170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21">
        <f t="shared" si="10"/>
        <v>0</v>
      </c>
      <c r="S238" s="14"/>
      <c r="T238" s="30"/>
    </row>
    <row r="239" spans="7:20" ht="18" thickBot="1" x14ac:dyDescent="0.35">
      <c r="J239" s="33"/>
      <c r="K239" s="34"/>
      <c r="L239" s="124">
        <f>+M238</f>
        <v>7.1</v>
      </c>
      <c r="M239" s="124">
        <v>9.5</v>
      </c>
      <c r="N239" s="125" t="s">
        <v>171</v>
      </c>
      <c r="O239" s="126">
        <f t="shared" si="7"/>
        <v>0</v>
      </c>
      <c r="P239" s="126">
        <f t="shared" si="8"/>
        <v>0</v>
      </c>
      <c r="Q239" s="126">
        <f t="shared" si="9"/>
        <v>0</v>
      </c>
      <c r="R239" s="127">
        <f t="shared" si="10"/>
        <v>0</v>
      </c>
      <c r="S239" s="35"/>
      <c r="T239" s="36"/>
    </row>
    <row r="240" spans="7:20" ht="18" thickTop="1" x14ac:dyDescent="0.3"/>
  </sheetData>
  <sheetProtection formatCells="0" formatColumns="0" formatRows="0" selectLockedCells="1"/>
  <mergeCells count="23">
    <mergeCell ref="J161:K161"/>
    <mergeCell ref="B14:C14"/>
    <mergeCell ref="B96:B98"/>
    <mergeCell ref="B100:B102"/>
    <mergeCell ref="B104:B109"/>
    <mergeCell ref="B67:B69"/>
    <mergeCell ref="B70:B72"/>
    <mergeCell ref="B73:B79"/>
    <mergeCell ref="B87:B90"/>
    <mergeCell ref="B92:B94"/>
    <mergeCell ref="B80:B85"/>
    <mergeCell ref="B110:B112"/>
    <mergeCell ref="B154:D154"/>
    <mergeCell ref="B114:B116"/>
    <mergeCell ref="B121:D121"/>
    <mergeCell ref="B117:B119"/>
    <mergeCell ref="C126:D126"/>
    <mergeCell ref="B11:D11"/>
    <mergeCell ref="B16:D16"/>
    <mergeCell ref="B52:D52"/>
    <mergeCell ref="B53:B57"/>
    <mergeCell ref="B58:B61"/>
    <mergeCell ref="B13:D13"/>
  </mergeCells>
  <phoneticPr fontId="3" type="noConversion"/>
  <conditionalFormatting sqref="E53">
    <cfRule type="cellIs" dxfId="31" priority="22" operator="greaterThan">
      <formula>0</formula>
    </cfRule>
  </conditionalFormatting>
  <conditionalFormatting sqref="E58">
    <cfRule type="cellIs" dxfId="30" priority="21" operator="greaterThan">
      <formula>0</formula>
    </cfRule>
  </conditionalFormatting>
  <conditionalFormatting sqref="E67">
    <cfRule type="cellIs" dxfId="29" priority="20" operator="greaterThan">
      <formula>0</formula>
    </cfRule>
  </conditionalFormatting>
  <conditionalFormatting sqref="E70">
    <cfRule type="cellIs" dxfId="28" priority="19" operator="greaterThan">
      <formula>0</formula>
    </cfRule>
  </conditionalFormatting>
  <conditionalFormatting sqref="E80">
    <cfRule type="cellIs" dxfId="27" priority="18" operator="greaterThan">
      <formula>0</formula>
    </cfRule>
  </conditionalFormatting>
  <conditionalFormatting sqref="E92">
    <cfRule type="cellIs" dxfId="26" priority="17" operator="greaterThan">
      <formula>0</formula>
    </cfRule>
  </conditionalFormatting>
  <conditionalFormatting sqref="E96">
    <cfRule type="cellIs" dxfId="25" priority="16" operator="greaterThan">
      <formula>0</formula>
    </cfRule>
  </conditionalFormatting>
  <conditionalFormatting sqref="E100">
    <cfRule type="cellIs" dxfId="24" priority="15" operator="greaterThan">
      <formula>0</formula>
    </cfRule>
  </conditionalFormatting>
  <conditionalFormatting sqref="E110">
    <cfRule type="cellIs" dxfId="23" priority="14" operator="greaterThan">
      <formula>0</formula>
    </cfRule>
  </conditionalFormatting>
  <conditionalFormatting sqref="E153">
    <cfRule type="cellIs" dxfId="22" priority="8" operator="greaterThan">
      <formula>0</formula>
    </cfRule>
  </conditionalFormatting>
  <conditionalFormatting sqref="E146">
    <cfRule type="cellIs" dxfId="21" priority="7" operator="greaterThan">
      <formula>0</formula>
    </cfRule>
  </conditionalFormatting>
  <conditionalFormatting sqref="E144">
    <cfRule type="cellIs" dxfId="20" priority="6" operator="greaterThan">
      <formula>0</formula>
    </cfRule>
  </conditionalFormatting>
  <conditionalFormatting sqref="E127">
    <cfRule type="cellIs" dxfId="19" priority="5" operator="greaterThan">
      <formula>0</formula>
    </cfRule>
  </conditionalFormatting>
  <conditionalFormatting sqref="E126">
    <cfRule type="cellIs" dxfId="18" priority="4" operator="greaterThan">
      <formula>0</formula>
    </cfRule>
  </conditionalFormatting>
  <conditionalFormatting sqref="E152">
    <cfRule type="cellIs" dxfId="17" priority="3" operator="greaterThan">
      <formula>0</formula>
    </cfRule>
  </conditionalFormatting>
  <conditionalFormatting sqref="E104">
    <cfRule type="cellIs" dxfId="16" priority="2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4" manualBreakCount="4">
    <brk id="51" max="16383" man="1"/>
    <brk id="86" min="1" max="3" man="1"/>
    <brk id="120" max="16383" man="1"/>
    <brk id="153" min="1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2"/>
  <sheetViews>
    <sheetView zoomScale="80" zoomScaleNormal="80" workbookViewId="0">
      <selection activeCell="E165" sqref="E165"/>
    </sheetView>
  </sheetViews>
  <sheetFormatPr defaultRowHeight="15" x14ac:dyDescent="0.25"/>
  <cols>
    <col min="1" max="1" width="3.42578125" customWidth="1"/>
    <col min="2" max="2" width="14.5703125" customWidth="1"/>
    <col min="3" max="3" width="34.7109375" customWidth="1"/>
    <col min="4" max="4" width="39.42578125" customWidth="1"/>
    <col min="5" max="5" width="10.7109375" customWidth="1"/>
    <col min="6" max="6" width="9" customWidth="1"/>
    <col min="7" max="13" width="18.42578125" style="79" customWidth="1"/>
  </cols>
  <sheetData>
    <row r="2" spans="1:13" ht="120" x14ac:dyDescent="0.25">
      <c r="B2" s="79" t="s">
        <v>203</v>
      </c>
      <c r="C2" t="s">
        <v>123</v>
      </c>
      <c r="D2" t="s">
        <v>200</v>
      </c>
      <c r="E2" t="s">
        <v>201</v>
      </c>
      <c r="F2" s="80" t="s">
        <v>202</v>
      </c>
      <c r="G2" s="79" t="s">
        <v>209</v>
      </c>
      <c r="H2" s="79" t="s">
        <v>208</v>
      </c>
      <c r="I2" s="79" t="s">
        <v>205</v>
      </c>
      <c r="J2" s="79" t="s">
        <v>199</v>
      </c>
      <c r="K2" s="79" t="s">
        <v>204</v>
      </c>
      <c r="L2" s="79" t="s">
        <v>207</v>
      </c>
      <c r="M2" s="79" t="s">
        <v>206</v>
      </c>
    </row>
    <row r="3" spans="1:13" x14ac:dyDescent="0.25">
      <c r="A3" t="str">
        <f>+'1Ф'!$E$1</f>
        <v>1Ф</v>
      </c>
      <c r="B3" s="79">
        <f>IF(E3&gt;0,'1Ф'!$D$2,0)</f>
        <v>0</v>
      </c>
      <c r="C3">
        <f>IF(E3&gt;0,'1Ф'!#REF!,0)</f>
        <v>0</v>
      </c>
      <c r="D3" s="79">
        <f>IFERROR(VLOOKUP(1,'1Ф'!$A$127:$D$143,3,FALSE),0)</f>
        <v>0</v>
      </c>
      <c r="E3">
        <f>IF(D3&gt;0,1,0)</f>
        <v>0</v>
      </c>
      <c r="F3" s="81">
        <f>SUM(G3:M3)</f>
        <v>0</v>
      </c>
      <c r="G3" s="79">
        <f>+IF(E3&gt;0,'1Ф'!$E$169,0)</f>
        <v>0</v>
      </c>
      <c r="H3" s="79">
        <f>+IF(E3&gt;0,'1Ф'!#REF!,0)</f>
        <v>0</v>
      </c>
      <c r="I3" s="79">
        <f>+IF(E3&gt;0,'1Ф'!$E$170,0)</f>
        <v>0</v>
      </c>
      <c r="J3" s="79">
        <f>+IF(E3&gt;0,'1Ф'!$E$171,0)</f>
        <v>0</v>
      </c>
      <c r="K3" s="79">
        <f>+IF(E3&gt;0,'1Ф'!$D$175,0)</f>
        <v>0</v>
      </c>
      <c r="L3" s="79">
        <f>+IF(E3&gt;0,'1Ф'!$E$179,0)</f>
        <v>0</v>
      </c>
      <c r="M3" s="79">
        <f>+IF(E3&gt;0,'1Ф'!$E$184,0)</f>
        <v>0</v>
      </c>
    </row>
    <row r="4" spans="1:13" x14ac:dyDescent="0.25">
      <c r="A4" t="str">
        <f>+'1Ф'!$E$1</f>
        <v>1Ф</v>
      </c>
      <c r="B4" s="79">
        <f>IF(E4&gt;0,'1Ф'!$D$2,0)</f>
        <v>0</v>
      </c>
      <c r="C4">
        <f>IF(E4&gt;0,'1Ф'!#REF!,0)</f>
        <v>0</v>
      </c>
      <c r="D4" s="79">
        <f>+IF('1Ф'!$D$144&gt;0,'1Ф'!$C$144,0)</f>
        <v>0</v>
      </c>
      <c r="E4">
        <f>+IF('1Ф'!$D$144&gt;0,'1Ф'!$D$144,0)</f>
        <v>0</v>
      </c>
      <c r="F4" s="81">
        <f t="shared" ref="F4:F13" si="0">SUM(G4:M4)</f>
        <v>0</v>
      </c>
      <c r="G4" s="79">
        <f>+IF(E4&gt;0,'1Ф'!$E$169,0)</f>
        <v>0</v>
      </c>
      <c r="H4" s="79">
        <f>+IF(E4&gt;0,'1Ф'!#REF!,0)</f>
        <v>0</v>
      </c>
      <c r="I4" s="79">
        <f>+IF(E4&gt;0,'1Ф'!$E$170,0)</f>
        <v>0</v>
      </c>
      <c r="J4" s="79">
        <f>+IF(E4&gt;0,'1Ф'!$E$171,0)</f>
        <v>0</v>
      </c>
      <c r="K4" s="79">
        <f>+IF(E4&gt;0,'1Ф'!$D$175,0)</f>
        <v>0</v>
      </c>
      <c r="L4" s="79">
        <f>+IF(E4&gt;0,'1Ф'!$E$179,0)</f>
        <v>0</v>
      </c>
      <c r="M4" s="79">
        <f>+IF(E4&gt;0,'1Ф'!$E$184,0)</f>
        <v>0</v>
      </c>
    </row>
    <row r="5" spans="1:13" x14ac:dyDescent="0.25">
      <c r="A5" t="str">
        <f>+'1Ф'!$E$1</f>
        <v>1Ф</v>
      </c>
      <c r="B5" s="79">
        <f>IF(E5&gt;0,'1Ф'!$D$2,0)</f>
        <v>0</v>
      </c>
      <c r="C5">
        <f>IF(E5&gt;0,'1Ф'!#REF!,0)</f>
        <v>0</v>
      </c>
      <c r="D5" s="79">
        <f>+IF('1Ф'!$D$145&gt;0,'1Ф'!$C$145,0)</f>
        <v>0</v>
      </c>
      <c r="E5">
        <f>+IF('1Ф'!$D$145&gt;0,'1Ф'!$D$145,0)</f>
        <v>0</v>
      </c>
      <c r="F5" s="81">
        <f t="shared" si="0"/>
        <v>0</v>
      </c>
      <c r="G5" s="79">
        <f>+IF(E5&gt;0,'1Ф'!$E$169,0)</f>
        <v>0</v>
      </c>
      <c r="H5" s="79">
        <f>+IF(E5&gt;0,'1Ф'!#REF!,0)</f>
        <v>0</v>
      </c>
      <c r="I5" s="79">
        <f>+IF(E5&gt;0,'1Ф'!$E$170,0)</f>
        <v>0</v>
      </c>
      <c r="J5" s="79">
        <f>+IF(E5&gt;0,'1Ф'!$E$171,0)</f>
        <v>0</v>
      </c>
      <c r="K5" s="79">
        <f>+IF(E5&gt;0,'1Ф'!$D$175,0)</f>
        <v>0</v>
      </c>
      <c r="L5" s="79">
        <f>+IF(E5&gt;0,'1Ф'!$E$179,0)</f>
        <v>0</v>
      </c>
      <c r="M5" s="79">
        <f>+IF(E5&gt;0,'1Ф'!$E$184,0)</f>
        <v>0</v>
      </c>
    </row>
    <row r="6" spans="1:13" x14ac:dyDescent="0.25">
      <c r="A6" t="str">
        <f>+'1Ф'!$E$1</f>
        <v>1Ф</v>
      </c>
      <c r="B6" s="79">
        <f>IF(E6&gt;0,'1Ф'!$D$2,0)</f>
        <v>0</v>
      </c>
      <c r="C6">
        <f>IF(E6&gt;0,'1Ф'!#REF!,0)</f>
        <v>0</v>
      </c>
      <c r="D6" s="79">
        <f>+IF('1Ф'!$D$146&gt;0,'1Ф'!$C$146,0)</f>
        <v>0</v>
      </c>
      <c r="E6">
        <f>+IF('1Ф'!$D$146&gt;0,'1Ф'!$D$146,0)</f>
        <v>0</v>
      </c>
      <c r="F6" s="81">
        <f t="shared" si="0"/>
        <v>0</v>
      </c>
      <c r="G6" s="79">
        <f>+IF(E6&gt;0,'1Ф'!$E$169,0)</f>
        <v>0</v>
      </c>
      <c r="H6" s="79">
        <f>+IF(E6&gt;0,'1Ф'!#REF!,0)</f>
        <v>0</v>
      </c>
      <c r="I6" s="79">
        <f>+IF(E6&gt;0,'1Ф'!$E$170,0)</f>
        <v>0</v>
      </c>
      <c r="J6" s="79">
        <f>+IF(E6&gt;0,'1Ф'!$E$171,0)</f>
        <v>0</v>
      </c>
      <c r="K6" s="79">
        <f>+IF(E6&gt;0,'1Ф'!$D$175,0)</f>
        <v>0</v>
      </c>
      <c r="L6" s="79">
        <f>+IF(E6&gt;0,'1Ф'!$E$179,0)</f>
        <v>0</v>
      </c>
      <c r="M6" s="79">
        <f>+IF(E6&gt;0,'1Ф'!$E$184,0)</f>
        <v>0</v>
      </c>
    </row>
    <row r="7" spans="1:13" x14ac:dyDescent="0.25">
      <c r="A7" t="str">
        <f>+'1Ф'!$E$1</f>
        <v>1Ф</v>
      </c>
      <c r="B7" s="79">
        <f>IF(E7&gt;0,'1Ф'!$D$2,0)</f>
        <v>0</v>
      </c>
      <c r="C7">
        <f>IF(E7&gt;0,'1Ф'!#REF!,0)</f>
        <v>0</v>
      </c>
      <c r="D7" s="79">
        <f>+IF('1Ф'!$D$147&gt;0,'1Ф'!$C$147,0)</f>
        <v>0</v>
      </c>
      <c r="E7">
        <f>+IF('1Ф'!$D$147&gt;0,'1Ф'!$D$147,0)</f>
        <v>0</v>
      </c>
      <c r="F7" s="81">
        <f t="shared" si="0"/>
        <v>0</v>
      </c>
      <c r="G7" s="79">
        <f>+IF(E7&gt;0,'1Ф'!$E$169,0)</f>
        <v>0</v>
      </c>
      <c r="H7" s="79">
        <f>+IF(E7&gt;0,'1Ф'!#REF!,0)</f>
        <v>0</v>
      </c>
      <c r="I7" s="79">
        <f>+IF(E7&gt;0,'1Ф'!$E$170,0)</f>
        <v>0</v>
      </c>
      <c r="J7" s="79">
        <f>+IF(E7&gt;0,'1Ф'!$E$171,0)</f>
        <v>0</v>
      </c>
      <c r="K7" s="79">
        <f>+IF(E7&gt;0,'1Ф'!$D$175,0)</f>
        <v>0</v>
      </c>
      <c r="L7" s="79">
        <f>+IF(E7&gt;0,'1Ф'!$E$179,0)</f>
        <v>0</v>
      </c>
      <c r="M7" s="79">
        <f>+IF(E7&gt;0,'1Ф'!$E$184,0)</f>
        <v>0</v>
      </c>
    </row>
    <row r="8" spans="1:13" x14ac:dyDescent="0.25">
      <c r="A8" t="str">
        <f>+'1Ф'!$E$1</f>
        <v>1Ф</v>
      </c>
      <c r="B8" s="79">
        <f>IF(E8&gt;0,'1Ф'!$D$2,0)</f>
        <v>0</v>
      </c>
      <c r="C8">
        <f>IF(E8&gt;0,'1Ф'!#REF!,0)</f>
        <v>0</v>
      </c>
      <c r="D8" s="79">
        <f>+IF('1Ф'!$D$148&gt;0,'1Ф'!$C$148,0)</f>
        <v>0</v>
      </c>
      <c r="E8">
        <f>+IF('1Ф'!$D$148&gt;0,'1Ф'!$D$148,0)</f>
        <v>0</v>
      </c>
      <c r="F8" s="81">
        <f t="shared" si="0"/>
        <v>0</v>
      </c>
      <c r="G8" s="79">
        <f>+IF(E8&gt;0,'1Ф'!$E$169,0)</f>
        <v>0</v>
      </c>
      <c r="H8" s="79">
        <f>+IF(E8&gt;0,'1Ф'!#REF!,0)</f>
        <v>0</v>
      </c>
      <c r="I8" s="79">
        <f>+IF(E8&gt;0,'1Ф'!$E$170,0)</f>
        <v>0</v>
      </c>
      <c r="J8" s="79">
        <f>+IF(E8&gt;0,'1Ф'!$E$171,0)</f>
        <v>0</v>
      </c>
      <c r="K8" s="79">
        <f>+IF(E8&gt;0,'1Ф'!$D$175,0)</f>
        <v>0</v>
      </c>
      <c r="L8" s="79">
        <f>+IF(E8&gt;0,'1Ф'!$E$179,0)</f>
        <v>0</v>
      </c>
      <c r="M8" s="79">
        <f>+IF(E8&gt;0,'1Ф'!$E$184,0)</f>
        <v>0</v>
      </c>
    </row>
    <row r="9" spans="1:13" x14ac:dyDescent="0.25">
      <c r="A9" t="str">
        <f>+'1Ф'!$E$1</f>
        <v>1Ф</v>
      </c>
      <c r="B9" s="79">
        <f>IF(E9&gt;0,'1Ф'!$D$2,0)</f>
        <v>0</v>
      </c>
      <c r="C9">
        <f>IF(E9&gt;0,'1Ф'!#REF!,0)</f>
        <v>0</v>
      </c>
      <c r="D9" s="79">
        <f>+IF('1Ф'!$D$149&gt;0,'1Ф'!$C$149,0)</f>
        <v>0</v>
      </c>
      <c r="E9">
        <f>+IF('1Ф'!$D$149&gt;0,'1Ф'!$D$149,0)</f>
        <v>0</v>
      </c>
      <c r="F9" s="81">
        <f t="shared" si="0"/>
        <v>0</v>
      </c>
      <c r="G9" s="79">
        <f>+IF(E9&gt;0,'1Ф'!$E$169,0)</f>
        <v>0</v>
      </c>
      <c r="H9" s="79">
        <f>+IF(E9&gt;0,'1Ф'!#REF!,0)</f>
        <v>0</v>
      </c>
      <c r="I9" s="79">
        <f>+IF(E9&gt;0,'1Ф'!$E$170,0)</f>
        <v>0</v>
      </c>
      <c r="J9" s="79">
        <f>+IF(E9&gt;0,'1Ф'!$E$171,0)</f>
        <v>0</v>
      </c>
      <c r="K9" s="79">
        <f>+IF(E9&gt;0,'1Ф'!$D$175,0)</f>
        <v>0</v>
      </c>
      <c r="L9" s="79">
        <f>+IF(E9&gt;0,'1Ф'!$E$179,0)</f>
        <v>0</v>
      </c>
      <c r="M9" s="79">
        <f>+IF(E9&gt;0,'1Ф'!$E$184,0)</f>
        <v>0</v>
      </c>
    </row>
    <row r="10" spans="1:13" x14ac:dyDescent="0.25">
      <c r="A10" t="str">
        <f>+'1Ф'!$E$1</f>
        <v>1Ф</v>
      </c>
      <c r="B10" s="79">
        <f>IF(E10&gt;0,'1Ф'!$D$2,0)</f>
        <v>0</v>
      </c>
      <c r="C10">
        <f>IF(E10&gt;0,'1Ф'!#REF!,0)</f>
        <v>0</v>
      </c>
      <c r="D10" s="79">
        <f>+IF('1Ф'!$D$150&gt;0,'1Ф'!$C$150,0)</f>
        <v>0</v>
      </c>
      <c r="E10">
        <f>+IF('1Ф'!$D$150&gt;0,'1Ф'!$D$150,0)</f>
        <v>0</v>
      </c>
      <c r="F10" s="81">
        <f t="shared" si="0"/>
        <v>0</v>
      </c>
      <c r="G10" s="79">
        <f>+IF(E10&gt;0,'1Ф'!$E$169,0)</f>
        <v>0</v>
      </c>
      <c r="H10" s="79">
        <f>+IF(E10&gt;0,'1Ф'!#REF!,0)</f>
        <v>0</v>
      </c>
      <c r="I10" s="79">
        <f>+IF(E10&gt;0,'1Ф'!$E$170,0)</f>
        <v>0</v>
      </c>
      <c r="J10" s="79">
        <f>+IF(E10&gt;0,'1Ф'!$E$171,0)</f>
        <v>0</v>
      </c>
      <c r="K10" s="79">
        <f>+IF(E10&gt;0,'1Ф'!$D$175,0)</f>
        <v>0</v>
      </c>
      <c r="L10" s="79">
        <f>+IF(E10&gt;0,'1Ф'!$E$179,0)</f>
        <v>0</v>
      </c>
      <c r="M10" s="79">
        <f>+IF(E10&gt;0,'1Ф'!$E$184,0)</f>
        <v>0</v>
      </c>
    </row>
    <row r="11" spans="1:13" x14ac:dyDescent="0.25">
      <c r="A11" t="str">
        <f>+'1Ф'!$E$1</f>
        <v>1Ф</v>
      </c>
      <c r="B11" s="79">
        <f>IF(E11&gt;0,'1Ф'!$D$2,0)</f>
        <v>0</v>
      </c>
      <c r="C11">
        <f>IF(E11&gt;0,'1Ф'!#REF!,0)</f>
        <v>0</v>
      </c>
      <c r="D11" s="79">
        <f>+IF('1Ф'!$D$151&gt;0,'1Ф'!$C$151,0)</f>
        <v>0</v>
      </c>
      <c r="E11">
        <f>+IF('1Ф'!$D$151&gt;0,'1Ф'!$D$151,0)</f>
        <v>0</v>
      </c>
      <c r="F11" s="81">
        <f t="shared" si="0"/>
        <v>0</v>
      </c>
      <c r="G11" s="79">
        <f>+IF(E11&gt;0,'1Ф'!$E$169,0)</f>
        <v>0</v>
      </c>
      <c r="H11" s="79">
        <f>+IF(E11&gt;0,'1Ф'!#REF!,0)</f>
        <v>0</v>
      </c>
      <c r="I11" s="79">
        <f>+IF(E11&gt;0,'1Ф'!$E$170,0)</f>
        <v>0</v>
      </c>
      <c r="J11" s="79">
        <f>+IF(E11&gt;0,'1Ф'!$E$171,0)</f>
        <v>0</v>
      </c>
      <c r="K11" s="79">
        <f>+IF(E11&gt;0,'1Ф'!$D$175,0)</f>
        <v>0</v>
      </c>
      <c r="L11" s="79">
        <f>+IF(E11&gt;0,'1Ф'!$E$179,0)</f>
        <v>0</v>
      </c>
      <c r="M11" s="79">
        <f>+IF(E11&gt;0,'1Ф'!$E$184,0)</f>
        <v>0</v>
      </c>
    </row>
    <row r="12" spans="1:13" x14ac:dyDescent="0.25">
      <c r="A12" t="str">
        <f>+'1Ф'!$E$1</f>
        <v>1Ф</v>
      </c>
      <c r="B12" s="79">
        <f>IF(E12&gt;0,'1Ф'!$D$2,0)</f>
        <v>0</v>
      </c>
      <c r="C12">
        <f>IF(E12&gt;0,'1Ф'!#REF!,0)</f>
        <v>0</v>
      </c>
      <c r="D12" s="79">
        <f>+IF('1Ф'!$D$152&gt;0,'1Ф'!$C$152,0)</f>
        <v>0</v>
      </c>
      <c r="E12">
        <f>+IF('1Ф'!$D$152&gt;0,'1Ф'!$D$152,0)</f>
        <v>0</v>
      </c>
      <c r="F12" s="81">
        <f t="shared" si="0"/>
        <v>0</v>
      </c>
      <c r="G12" s="79">
        <f>+IF(E12&gt;0,'1Ф'!$E$169,0)</f>
        <v>0</v>
      </c>
      <c r="H12" s="79">
        <f>+IF(E12&gt;0,'1Ф'!#REF!,0)</f>
        <v>0</v>
      </c>
      <c r="I12" s="79">
        <f>+IF(E12&gt;0,'1Ф'!$E$170,0)</f>
        <v>0</v>
      </c>
      <c r="J12" s="79">
        <f>+IF(E12&gt;0,'1Ф'!$E$171,0)</f>
        <v>0</v>
      </c>
      <c r="K12" s="79">
        <f>+IF(E12&gt;0,'1Ф'!$D$175,0)</f>
        <v>0</v>
      </c>
      <c r="L12" s="79">
        <f>+IF(E12&gt;0,'1Ф'!$E$179,0)</f>
        <v>0</v>
      </c>
      <c r="M12" s="79">
        <f>+IF(E12&gt;0,'1Ф'!$E$184,0)</f>
        <v>0</v>
      </c>
    </row>
    <row r="13" spans="1:13" x14ac:dyDescent="0.25">
      <c r="A13" t="str">
        <f>+'1Ф'!$E$1</f>
        <v>1Ф</v>
      </c>
      <c r="B13" s="79">
        <f>IF(E13&gt;0,'1Ф'!$D$2,0)</f>
        <v>0</v>
      </c>
      <c r="C13">
        <f>IF(E13&gt;0,'1Ф'!#REF!,0)</f>
        <v>0</v>
      </c>
      <c r="D13" s="79">
        <f>+IF('1Ф'!$D$153&gt;0,'1Ф'!$C$153,0)</f>
        <v>0</v>
      </c>
      <c r="E13">
        <f>+IF('1Ф'!$D$153&gt;0,'1Ф'!$D$153,0)</f>
        <v>0</v>
      </c>
      <c r="F13" s="81">
        <f t="shared" si="0"/>
        <v>0</v>
      </c>
      <c r="G13" s="79">
        <f>+IF(E13&gt;0,'1Ф'!$E$169,0)</f>
        <v>0</v>
      </c>
      <c r="H13" s="79">
        <f>+IF(E13&gt;0,'1Ф'!#REF!,0)</f>
        <v>0</v>
      </c>
      <c r="I13" s="79">
        <f>+IF(E13&gt;0,'1Ф'!$E$170,0)</f>
        <v>0</v>
      </c>
      <c r="J13" s="79">
        <f>+IF(E13&gt;0,'1Ф'!$E$171,0)</f>
        <v>0</v>
      </c>
      <c r="K13" s="79">
        <f>+IF(E13&gt;0,'1Ф'!$D$175,0)</f>
        <v>0</v>
      </c>
      <c r="L13" s="79">
        <f>+IF(E13&gt;0,'1Ф'!$E$179,0)</f>
        <v>0</v>
      </c>
      <c r="M13" s="79">
        <f>+IF(E13&gt;0,'1Ф'!$E$184,0)</f>
        <v>0</v>
      </c>
    </row>
    <row r="14" spans="1:13" x14ac:dyDescent="0.25">
      <c r="A14" t="e">
        <f>+#REF!</f>
        <v>#REF!</v>
      </c>
      <c r="B14" s="79">
        <f>IF(E14&gt;0,#REF!,0)</f>
        <v>0</v>
      </c>
      <c r="C14">
        <f>IF(E14&gt;0,#REF!,0)</f>
        <v>0</v>
      </c>
      <c r="D14" s="79">
        <f>IFERROR(VLOOKUP(1,#REF!,3,FALSE),0)</f>
        <v>0</v>
      </c>
      <c r="E14">
        <f>IF(D14&gt;0,1,0)</f>
        <v>0</v>
      </c>
      <c r="F14" s="81">
        <f>SUM(G14:M14)</f>
        <v>0</v>
      </c>
      <c r="G14" s="79">
        <f>+IF(E14&gt;0,#REF!,0)</f>
        <v>0</v>
      </c>
      <c r="H14" s="79">
        <f>+IF(E14&gt;0,#REF!,0)</f>
        <v>0</v>
      </c>
      <c r="I14" s="79">
        <f>+IF(E14&gt;0,#REF!,0)</f>
        <v>0</v>
      </c>
      <c r="J14" s="79">
        <f>+IF(E14&gt;0,#REF!,0)</f>
        <v>0</v>
      </c>
      <c r="K14" s="79">
        <f>+IF(E14&gt;0,#REF!,0)</f>
        <v>0</v>
      </c>
      <c r="L14" s="79">
        <f>+IF(E14&gt;0,#REF!,0)</f>
        <v>0</v>
      </c>
      <c r="M14" s="79">
        <f>+IF(E14&gt;0,#REF!,0)</f>
        <v>0</v>
      </c>
    </row>
    <row r="15" spans="1:13" x14ac:dyDescent="0.25">
      <c r="A15" t="e">
        <f>+#REF!</f>
        <v>#REF!</v>
      </c>
      <c r="B15" s="79" t="e">
        <f>IF(E15&gt;0,#REF!,0)</f>
        <v>#REF!</v>
      </c>
      <c r="C15" t="e">
        <f>IF(E15&gt;0,#REF!,0)</f>
        <v>#REF!</v>
      </c>
      <c r="D15" s="79" t="e">
        <f>+IF(#REF!&gt;0,#REF!,0)</f>
        <v>#REF!</v>
      </c>
      <c r="E15" t="e">
        <f>+IF(#REF!&gt;0,#REF!,0)</f>
        <v>#REF!</v>
      </c>
      <c r="F15" s="81" t="e">
        <f t="shared" ref="F15:F24" si="1">SUM(G15:M15)</f>
        <v>#REF!</v>
      </c>
      <c r="G15" s="79" t="e">
        <f>+IF(E15&gt;0,#REF!,0)</f>
        <v>#REF!</v>
      </c>
      <c r="H15" s="79" t="e">
        <f>+IF(E15&gt;0,#REF!,0)</f>
        <v>#REF!</v>
      </c>
      <c r="I15" s="79" t="e">
        <f>+IF(E15&gt;0,#REF!,0)</f>
        <v>#REF!</v>
      </c>
      <c r="J15" s="79" t="e">
        <f>+IF(E15&gt;0,#REF!,0)</f>
        <v>#REF!</v>
      </c>
      <c r="K15" s="79" t="e">
        <f>+IF(E15&gt;0,#REF!,0)</f>
        <v>#REF!</v>
      </c>
      <c r="L15" s="79" t="e">
        <f>+IF(E15&gt;0,#REF!,0)</f>
        <v>#REF!</v>
      </c>
      <c r="M15" s="79" t="e">
        <f>+IF(E15&gt;0,#REF!,0)</f>
        <v>#REF!</v>
      </c>
    </row>
    <row r="16" spans="1:13" x14ac:dyDescent="0.25">
      <c r="A16" t="e">
        <f>+#REF!</f>
        <v>#REF!</v>
      </c>
      <c r="B16" s="79" t="e">
        <f>IF(E16&gt;0,#REF!,0)</f>
        <v>#REF!</v>
      </c>
      <c r="C16" t="e">
        <f>IF(E16&gt;0,#REF!,0)</f>
        <v>#REF!</v>
      </c>
      <c r="D16" s="79" t="e">
        <f>+IF(#REF!&gt;0,#REF!,0)</f>
        <v>#REF!</v>
      </c>
      <c r="E16" t="e">
        <f>+IF(#REF!&gt;0,#REF!,0)</f>
        <v>#REF!</v>
      </c>
      <c r="F16" s="81" t="e">
        <f t="shared" si="1"/>
        <v>#REF!</v>
      </c>
      <c r="G16" s="79" t="e">
        <f>+IF(E16&gt;0,#REF!,0)</f>
        <v>#REF!</v>
      </c>
      <c r="H16" s="79" t="e">
        <f>+IF(E16&gt;0,#REF!,0)</f>
        <v>#REF!</v>
      </c>
      <c r="I16" s="79" t="e">
        <f>+IF(E16&gt;0,#REF!,0)</f>
        <v>#REF!</v>
      </c>
      <c r="J16" s="79" t="e">
        <f>+IF(E16&gt;0,#REF!,0)</f>
        <v>#REF!</v>
      </c>
      <c r="K16" s="79" t="e">
        <f>+IF(E16&gt;0,#REF!,0)</f>
        <v>#REF!</v>
      </c>
      <c r="L16" s="79" t="e">
        <f>+IF(E16&gt;0,#REF!,0)</f>
        <v>#REF!</v>
      </c>
      <c r="M16" s="79" t="e">
        <f>+IF(E16&gt;0,#REF!,0)</f>
        <v>#REF!</v>
      </c>
    </row>
    <row r="17" spans="1:13" x14ac:dyDescent="0.25">
      <c r="A17" t="e">
        <f>+#REF!</f>
        <v>#REF!</v>
      </c>
      <c r="B17" s="79" t="e">
        <f>IF(E17&gt;0,#REF!,0)</f>
        <v>#REF!</v>
      </c>
      <c r="C17" t="e">
        <f>IF(E17&gt;0,#REF!,0)</f>
        <v>#REF!</v>
      </c>
      <c r="D17" s="79" t="e">
        <f>+IF(#REF!&gt;0,#REF!,0)</f>
        <v>#REF!</v>
      </c>
      <c r="E17" t="e">
        <f>+IF(#REF!&gt;0,#REF!,0)</f>
        <v>#REF!</v>
      </c>
      <c r="F17" s="81" t="e">
        <f t="shared" si="1"/>
        <v>#REF!</v>
      </c>
      <c r="G17" s="79" t="e">
        <f>+IF(E17&gt;0,#REF!,0)</f>
        <v>#REF!</v>
      </c>
      <c r="H17" s="79" t="e">
        <f>+IF(E17&gt;0,#REF!,0)</f>
        <v>#REF!</v>
      </c>
      <c r="I17" s="79" t="e">
        <f>+IF(E17&gt;0,#REF!,0)</f>
        <v>#REF!</v>
      </c>
      <c r="J17" s="79" t="e">
        <f>+IF(E17&gt;0,#REF!,0)</f>
        <v>#REF!</v>
      </c>
      <c r="K17" s="79" t="e">
        <f>+IF(E17&gt;0,#REF!,0)</f>
        <v>#REF!</v>
      </c>
      <c r="L17" s="79" t="e">
        <f>+IF(E17&gt;0,#REF!,0)</f>
        <v>#REF!</v>
      </c>
      <c r="M17" s="79" t="e">
        <f>+IF(E17&gt;0,#REF!,0)</f>
        <v>#REF!</v>
      </c>
    </row>
    <row r="18" spans="1:13" x14ac:dyDescent="0.25">
      <c r="A18" t="e">
        <f>+#REF!</f>
        <v>#REF!</v>
      </c>
      <c r="B18" s="79" t="e">
        <f>IF(E18&gt;0,#REF!,0)</f>
        <v>#REF!</v>
      </c>
      <c r="C18" t="e">
        <f>IF(E18&gt;0,#REF!,0)</f>
        <v>#REF!</v>
      </c>
      <c r="D18" s="79" t="e">
        <f>+IF(#REF!&gt;0,#REF!,0)</f>
        <v>#REF!</v>
      </c>
      <c r="E18" t="e">
        <f>+IF(#REF!&gt;0,#REF!,0)</f>
        <v>#REF!</v>
      </c>
      <c r="F18" s="81" t="e">
        <f t="shared" si="1"/>
        <v>#REF!</v>
      </c>
      <c r="G18" s="79" t="e">
        <f>+IF(E18&gt;0,#REF!,0)</f>
        <v>#REF!</v>
      </c>
      <c r="H18" s="79" t="e">
        <f>+IF(E18&gt;0,#REF!,0)</f>
        <v>#REF!</v>
      </c>
      <c r="I18" s="79" t="e">
        <f>+IF(E18&gt;0,#REF!,0)</f>
        <v>#REF!</v>
      </c>
      <c r="J18" s="79" t="e">
        <f>+IF(E18&gt;0,#REF!,0)</f>
        <v>#REF!</v>
      </c>
      <c r="K18" s="79" t="e">
        <f>+IF(E18&gt;0,#REF!,0)</f>
        <v>#REF!</v>
      </c>
      <c r="L18" s="79" t="e">
        <f>+IF(E18&gt;0,#REF!,0)</f>
        <v>#REF!</v>
      </c>
      <c r="M18" s="79" t="e">
        <f>+IF(E18&gt;0,#REF!,0)</f>
        <v>#REF!</v>
      </c>
    </row>
    <row r="19" spans="1:13" x14ac:dyDescent="0.25">
      <c r="A19" t="e">
        <f>+#REF!</f>
        <v>#REF!</v>
      </c>
      <c r="B19" s="79" t="e">
        <f>IF(E19&gt;0,#REF!,0)</f>
        <v>#REF!</v>
      </c>
      <c r="C19" t="e">
        <f>IF(E19&gt;0,#REF!,0)</f>
        <v>#REF!</v>
      </c>
      <c r="D19" s="79" t="e">
        <f>+IF(#REF!&gt;0,#REF!,0)</f>
        <v>#REF!</v>
      </c>
      <c r="E19" t="e">
        <f>+IF(#REF!&gt;0,#REF!,0)</f>
        <v>#REF!</v>
      </c>
      <c r="F19" s="81" t="e">
        <f t="shared" si="1"/>
        <v>#REF!</v>
      </c>
      <c r="G19" s="79" t="e">
        <f>+IF(E19&gt;0,#REF!,0)</f>
        <v>#REF!</v>
      </c>
      <c r="H19" s="79" t="e">
        <f>+IF(E19&gt;0,#REF!,0)</f>
        <v>#REF!</v>
      </c>
      <c r="I19" s="79" t="e">
        <f>+IF(E19&gt;0,#REF!,0)</f>
        <v>#REF!</v>
      </c>
      <c r="J19" s="79" t="e">
        <f>+IF(E19&gt;0,#REF!,0)</f>
        <v>#REF!</v>
      </c>
      <c r="K19" s="79" t="e">
        <f>+IF(E19&gt;0,#REF!,0)</f>
        <v>#REF!</v>
      </c>
      <c r="L19" s="79" t="e">
        <f>+IF(E19&gt;0,#REF!,0)</f>
        <v>#REF!</v>
      </c>
      <c r="M19" s="79" t="e">
        <f>+IF(E19&gt;0,#REF!,0)</f>
        <v>#REF!</v>
      </c>
    </row>
    <row r="20" spans="1:13" x14ac:dyDescent="0.25">
      <c r="A20" t="e">
        <f>+#REF!</f>
        <v>#REF!</v>
      </c>
      <c r="B20" s="79" t="e">
        <f>IF(E20&gt;0,#REF!,0)</f>
        <v>#REF!</v>
      </c>
      <c r="C20" t="e">
        <f>IF(E20&gt;0,#REF!,0)</f>
        <v>#REF!</v>
      </c>
      <c r="D20" s="79" t="e">
        <f>+IF(#REF!&gt;0,#REF!,0)</f>
        <v>#REF!</v>
      </c>
      <c r="E20" t="e">
        <f>+IF(#REF!&gt;0,#REF!,0)</f>
        <v>#REF!</v>
      </c>
      <c r="F20" s="81" t="e">
        <f t="shared" si="1"/>
        <v>#REF!</v>
      </c>
      <c r="G20" s="79" t="e">
        <f>+IF(E20&gt;0,#REF!,0)</f>
        <v>#REF!</v>
      </c>
      <c r="H20" s="79" t="e">
        <f>+IF(E20&gt;0,#REF!,0)</f>
        <v>#REF!</v>
      </c>
      <c r="I20" s="79" t="e">
        <f>+IF(E20&gt;0,#REF!,0)</f>
        <v>#REF!</v>
      </c>
      <c r="J20" s="79" t="e">
        <f>+IF(E20&gt;0,#REF!,0)</f>
        <v>#REF!</v>
      </c>
      <c r="K20" s="79" t="e">
        <f>+IF(E20&gt;0,#REF!,0)</f>
        <v>#REF!</v>
      </c>
      <c r="L20" s="79" t="e">
        <f>+IF(E20&gt;0,#REF!,0)</f>
        <v>#REF!</v>
      </c>
      <c r="M20" s="79" t="e">
        <f>+IF(E20&gt;0,#REF!,0)</f>
        <v>#REF!</v>
      </c>
    </row>
    <row r="21" spans="1:13" x14ac:dyDescent="0.25">
      <c r="A21" t="e">
        <f>+#REF!</f>
        <v>#REF!</v>
      </c>
      <c r="B21" s="79" t="e">
        <f>IF(E21&gt;0,#REF!,0)</f>
        <v>#REF!</v>
      </c>
      <c r="C21" t="e">
        <f>IF(E21&gt;0,#REF!,0)</f>
        <v>#REF!</v>
      </c>
      <c r="D21" s="79" t="e">
        <f>+IF(#REF!&gt;0,#REF!,0)</f>
        <v>#REF!</v>
      </c>
      <c r="E21" t="e">
        <f>+IF(#REF!&gt;0,#REF!,0)</f>
        <v>#REF!</v>
      </c>
      <c r="F21" s="81" t="e">
        <f t="shared" si="1"/>
        <v>#REF!</v>
      </c>
      <c r="G21" s="79" t="e">
        <f>+IF(E21&gt;0,#REF!,0)</f>
        <v>#REF!</v>
      </c>
      <c r="H21" s="79" t="e">
        <f>+IF(E21&gt;0,#REF!,0)</f>
        <v>#REF!</v>
      </c>
      <c r="I21" s="79" t="e">
        <f>+IF(E21&gt;0,#REF!,0)</f>
        <v>#REF!</v>
      </c>
      <c r="J21" s="79" t="e">
        <f>+IF(E21&gt;0,#REF!,0)</f>
        <v>#REF!</v>
      </c>
      <c r="K21" s="79" t="e">
        <f>+IF(E21&gt;0,#REF!,0)</f>
        <v>#REF!</v>
      </c>
      <c r="L21" s="79" t="e">
        <f>+IF(E21&gt;0,#REF!,0)</f>
        <v>#REF!</v>
      </c>
      <c r="M21" s="79" t="e">
        <f>+IF(E21&gt;0,#REF!,0)</f>
        <v>#REF!</v>
      </c>
    </row>
    <row r="22" spans="1:13" x14ac:dyDescent="0.25">
      <c r="A22" t="e">
        <f>+#REF!</f>
        <v>#REF!</v>
      </c>
      <c r="B22" s="79" t="e">
        <f>IF(E22&gt;0,#REF!,0)</f>
        <v>#REF!</v>
      </c>
      <c r="C22" t="e">
        <f>IF(E22&gt;0,#REF!,0)</f>
        <v>#REF!</v>
      </c>
      <c r="D22" s="79" t="e">
        <f>+IF(#REF!&gt;0,#REF!,0)</f>
        <v>#REF!</v>
      </c>
      <c r="E22" t="e">
        <f>+IF(#REF!&gt;0,#REF!,0)</f>
        <v>#REF!</v>
      </c>
      <c r="F22" s="81" t="e">
        <f t="shared" si="1"/>
        <v>#REF!</v>
      </c>
      <c r="G22" s="79" t="e">
        <f>+IF(E22&gt;0,#REF!,0)</f>
        <v>#REF!</v>
      </c>
      <c r="H22" s="79" t="e">
        <f>+IF(E22&gt;0,#REF!,0)</f>
        <v>#REF!</v>
      </c>
      <c r="I22" s="79" t="e">
        <f>+IF(E22&gt;0,#REF!,0)</f>
        <v>#REF!</v>
      </c>
      <c r="J22" s="79" t="e">
        <f>+IF(E22&gt;0,#REF!,0)</f>
        <v>#REF!</v>
      </c>
      <c r="K22" s="79" t="e">
        <f>+IF(E22&gt;0,#REF!,0)</f>
        <v>#REF!</v>
      </c>
      <c r="L22" s="79" t="e">
        <f>+IF(E22&gt;0,#REF!,0)</f>
        <v>#REF!</v>
      </c>
      <c r="M22" s="79" t="e">
        <f>+IF(E22&gt;0,#REF!,0)</f>
        <v>#REF!</v>
      </c>
    </row>
    <row r="23" spans="1:13" x14ac:dyDescent="0.25">
      <c r="A23" t="e">
        <f>+#REF!</f>
        <v>#REF!</v>
      </c>
      <c r="B23" s="79" t="e">
        <f>IF(E23&gt;0,#REF!,0)</f>
        <v>#REF!</v>
      </c>
      <c r="C23" t="e">
        <f>IF(E23&gt;0,#REF!,0)</f>
        <v>#REF!</v>
      </c>
      <c r="D23" s="79" t="e">
        <f>+IF(#REF!&gt;0,#REF!,0)</f>
        <v>#REF!</v>
      </c>
      <c r="E23" t="e">
        <f>+IF(#REF!&gt;0,#REF!,0)</f>
        <v>#REF!</v>
      </c>
      <c r="F23" s="81" t="e">
        <f t="shared" si="1"/>
        <v>#REF!</v>
      </c>
      <c r="G23" s="79" t="e">
        <f>+IF(E23&gt;0,#REF!,0)</f>
        <v>#REF!</v>
      </c>
      <c r="H23" s="79" t="e">
        <f>+IF(E23&gt;0,#REF!,0)</f>
        <v>#REF!</v>
      </c>
      <c r="I23" s="79" t="e">
        <f>+IF(E23&gt;0,#REF!,0)</f>
        <v>#REF!</v>
      </c>
      <c r="J23" s="79" t="e">
        <f>+IF(E23&gt;0,#REF!,0)</f>
        <v>#REF!</v>
      </c>
      <c r="K23" s="79" t="e">
        <f>+IF(E23&gt;0,#REF!,0)</f>
        <v>#REF!</v>
      </c>
      <c r="L23" s="79" t="e">
        <f>+IF(E23&gt;0,#REF!,0)</f>
        <v>#REF!</v>
      </c>
      <c r="M23" s="79" t="e">
        <f>+IF(E23&gt;0,#REF!,0)</f>
        <v>#REF!</v>
      </c>
    </row>
    <row r="24" spans="1:13" x14ac:dyDescent="0.25">
      <c r="A24" t="e">
        <f>+#REF!</f>
        <v>#REF!</v>
      </c>
      <c r="B24" s="79" t="e">
        <f>IF(E24&gt;0,#REF!,0)</f>
        <v>#REF!</v>
      </c>
      <c r="C24" t="e">
        <f>IF(E24&gt;0,#REF!,0)</f>
        <v>#REF!</v>
      </c>
      <c r="D24" s="79" t="e">
        <f>+IF(#REF!&gt;0,#REF!,0)</f>
        <v>#REF!</v>
      </c>
      <c r="E24" t="e">
        <f>+IF(#REF!&gt;0,#REF!,0)</f>
        <v>#REF!</v>
      </c>
      <c r="F24" s="81" t="e">
        <f t="shared" si="1"/>
        <v>#REF!</v>
      </c>
      <c r="G24" s="79" t="e">
        <f>+IF(E24&gt;0,#REF!,0)</f>
        <v>#REF!</v>
      </c>
      <c r="H24" s="79" t="e">
        <f>+IF(E24&gt;0,#REF!,0)</f>
        <v>#REF!</v>
      </c>
      <c r="I24" s="79" t="e">
        <f>+IF(E24&gt;0,#REF!,0)</f>
        <v>#REF!</v>
      </c>
      <c r="J24" s="79" t="e">
        <f>+IF(E24&gt;0,#REF!,0)</f>
        <v>#REF!</v>
      </c>
      <c r="K24" s="79" t="e">
        <f>+IF(E24&gt;0,#REF!,0)</f>
        <v>#REF!</v>
      </c>
      <c r="L24" s="79" t="e">
        <f>+IF(E24&gt;0,#REF!,0)</f>
        <v>#REF!</v>
      </c>
      <c r="M24" s="79" t="e">
        <f>+IF(E24&gt;0,#REF!,0)</f>
        <v>#REF!</v>
      </c>
    </row>
    <row r="25" spans="1:13" x14ac:dyDescent="0.25">
      <c r="A25" t="e">
        <f>+#REF!</f>
        <v>#REF!</v>
      </c>
      <c r="B25" s="79">
        <f>IF(E25&gt;0,#REF!,0)</f>
        <v>0</v>
      </c>
      <c r="C25">
        <f>IF(E25&gt;0,#REF!,0)</f>
        <v>0</v>
      </c>
      <c r="D25" s="79">
        <f>IFERROR(VLOOKUP(1,#REF!,3,FALSE),0)</f>
        <v>0</v>
      </c>
      <c r="E25">
        <f>IF(D25&gt;0,1,0)</f>
        <v>0</v>
      </c>
      <c r="F25" s="81">
        <f>SUM(G25:M25)</f>
        <v>0</v>
      </c>
      <c r="G25" s="79">
        <f>+IF(E25&gt;0,#REF!,0)</f>
        <v>0</v>
      </c>
      <c r="H25" s="79">
        <f>+IF(E25&gt;0,#REF!,0)</f>
        <v>0</v>
      </c>
      <c r="I25" s="79">
        <f>+IF(E25&gt;0,#REF!,0)</f>
        <v>0</v>
      </c>
      <c r="J25" s="79">
        <f>+IF(E25&gt;0,#REF!,0)</f>
        <v>0</v>
      </c>
      <c r="K25" s="79">
        <f>+IF(E25&gt;0,#REF!,0)</f>
        <v>0</v>
      </c>
      <c r="L25" s="79">
        <f>+IF(E25&gt;0,#REF!,0)</f>
        <v>0</v>
      </c>
      <c r="M25" s="79">
        <f>+IF(E25&gt;0,#REF!,0)</f>
        <v>0</v>
      </c>
    </row>
    <row r="26" spans="1:13" x14ac:dyDescent="0.25">
      <c r="A26" t="e">
        <f>+#REF!</f>
        <v>#REF!</v>
      </c>
      <c r="B26" s="79" t="e">
        <f>IF(E26&gt;0,#REF!,0)</f>
        <v>#REF!</v>
      </c>
      <c r="C26" t="e">
        <f>IF(E26&gt;0,#REF!,0)</f>
        <v>#REF!</v>
      </c>
      <c r="D26" s="79" t="e">
        <f>+IF(#REF!&gt;0,#REF!,0)</f>
        <v>#REF!</v>
      </c>
      <c r="E26" t="e">
        <f>+IF(#REF!&gt;0,#REF!,0)</f>
        <v>#REF!</v>
      </c>
      <c r="F26" s="81" t="e">
        <f t="shared" ref="F26:F35" si="2">SUM(G26:M26)</f>
        <v>#REF!</v>
      </c>
      <c r="G26" s="79" t="e">
        <f>+IF(E26&gt;0,#REF!,0)</f>
        <v>#REF!</v>
      </c>
      <c r="H26" s="79" t="e">
        <f>+IF(E26&gt;0,#REF!,0)</f>
        <v>#REF!</v>
      </c>
      <c r="I26" s="79" t="e">
        <f>+IF(E26&gt;0,#REF!,0)</f>
        <v>#REF!</v>
      </c>
      <c r="J26" s="79" t="e">
        <f>+IF(E26&gt;0,#REF!,0)</f>
        <v>#REF!</v>
      </c>
      <c r="K26" s="79" t="e">
        <f>+IF(E26&gt;0,#REF!,0)</f>
        <v>#REF!</v>
      </c>
      <c r="L26" s="79" t="e">
        <f>+IF(E26&gt;0,#REF!,0)</f>
        <v>#REF!</v>
      </c>
      <c r="M26" s="79" t="e">
        <f>+IF(E26&gt;0,#REF!,0)</f>
        <v>#REF!</v>
      </c>
    </row>
    <row r="27" spans="1:13" x14ac:dyDescent="0.25">
      <c r="A27" t="e">
        <f>+#REF!</f>
        <v>#REF!</v>
      </c>
      <c r="B27" s="79" t="e">
        <f>IF(E27&gt;0,#REF!,0)</f>
        <v>#REF!</v>
      </c>
      <c r="C27" t="e">
        <f>IF(E27&gt;0,#REF!,0)</f>
        <v>#REF!</v>
      </c>
      <c r="D27" s="79" t="e">
        <f>+IF(#REF!&gt;0,#REF!,0)</f>
        <v>#REF!</v>
      </c>
      <c r="E27" t="e">
        <f>+IF(#REF!&gt;0,#REF!,0)</f>
        <v>#REF!</v>
      </c>
      <c r="F27" s="81" t="e">
        <f t="shared" si="2"/>
        <v>#REF!</v>
      </c>
      <c r="G27" s="79" t="e">
        <f>+IF(E27&gt;0,#REF!,0)</f>
        <v>#REF!</v>
      </c>
      <c r="H27" s="79" t="e">
        <f>+IF(E27&gt;0,#REF!,0)</f>
        <v>#REF!</v>
      </c>
      <c r="I27" s="79" t="e">
        <f>+IF(E27&gt;0,#REF!,0)</f>
        <v>#REF!</v>
      </c>
      <c r="J27" s="79" t="e">
        <f>+IF(E27&gt;0,#REF!,0)</f>
        <v>#REF!</v>
      </c>
      <c r="K27" s="79" t="e">
        <f>+IF(E27&gt;0,#REF!,0)</f>
        <v>#REF!</v>
      </c>
      <c r="L27" s="79" t="e">
        <f>+IF(E27&gt;0,#REF!,0)</f>
        <v>#REF!</v>
      </c>
      <c r="M27" s="79" t="e">
        <f>+IF(E27&gt;0,#REF!,0)</f>
        <v>#REF!</v>
      </c>
    </row>
    <row r="28" spans="1:13" x14ac:dyDescent="0.25">
      <c r="A28" t="e">
        <f>+#REF!</f>
        <v>#REF!</v>
      </c>
      <c r="B28" s="79" t="e">
        <f>IF(E28&gt;0,#REF!,0)</f>
        <v>#REF!</v>
      </c>
      <c r="C28" t="e">
        <f>IF(E28&gt;0,#REF!,0)</f>
        <v>#REF!</v>
      </c>
      <c r="D28" s="79" t="e">
        <f>+IF(#REF!&gt;0,#REF!,0)</f>
        <v>#REF!</v>
      </c>
      <c r="E28" t="e">
        <f>+IF(#REF!&gt;0,#REF!,0)</f>
        <v>#REF!</v>
      </c>
      <c r="F28" s="81" t="e">
        <f t="shared" si="2"/>
        <v>#REF!</v>
      </c>
      <c r="G28" s="79" t="e">
        <f>+IF(E28&gt;0,#REF!,0)</f>
        <v>#REF!</v>
      </c>
      <c r="H28" s="79" t="e">
        <f>+IF(E28&gt;0,#REF!,0)</f>
        <v>#REF!</v>
      </c>
      <c r="I28" s="79" t="e">
        <f>+IF(E28&gt;0,#REF!,0)</f>
        <v>#REF!</v>
      </c>
      <c r="J28" s="79" t="e">
        <f>+IF(E28&gt;0,#REF!,0)</f>
        <v>#REF!</v>
      </c>
      <c r="K28" s="79" t="e">
        <f>+IF(E28&gt;0,#REF!,0)</f>
        <v>#REF!</v>
      </c>
      <c r="L28" s="79" t="e">
        <f>+IF(E28&gt;0,#REF!,0)</f>
        <v>#REF!</v>
      </c>
      <c r="M28" s="79" t="e">
        <f>+IF(E28&gt;0,#REF!,0)</f>
        <v>#REF!</v>
      </c>
    </row>
    <row r="29" spans="1:13" x14ac:dyDescent="0.25">
      <c r="A29" t="e">
        <f>+#REF!</f>
        <v>#REF!</v>
      </c>
      <c r="B29" s="79" t="e">
        <f>IF(E29&gt;0,#REF!,0)</f>
        <v>#REF!</v>
      </c>
      <c r="C29" t="e">
        <f>IF(E29&gt;0,#REF!,0)</f>
        <v>#REF!</v>
      </c>
      <c r="D29" s="79" t="e">
        <f>+IF(#REF!&gt;0,#REF!,0)</f>
        <v>#REF!</v>
      </c>
      <c r="E29" t="e">
        <f>+IF(#REF!&gt;0,#REF!,0)</f>
        <v>#REF!</v>
      </c>
      <c r="F29" s="81" t="e">
        <f t="shared" si="2"/>
        <v>#REF!</v>
      </c>
      <c r="G29" s="79" t="e">
        <f>+IF(E29&gt;0,#REF!,0)</f>
        <v>#REF!</v>
      </c>
      <c r="H29" s="79" t="e">
        <f>+IF(E29&gt;0,#REF!,0)</f>
        <v>#REF!</v>
      </c>
      <c r="I29" s="79" t="e">
        <f>+IF(E29&gt;0,#REF!,0)</f>
        <v>#REF!</v>
      </c>
      <c r="J29" s="79" t="e">
        <f>+IF(E29&gt;0,#REF!,0)</f>
        <v>#REF!</v>
      </c>
      <c r="K29" s="79" t="e">
        <f>+IF(E29&gt;0,#REF!,0)</f>
        <v>#REF!</v>
      </c>
      <c r="L29" s="79" t="e">
        <f>+IF(E29&gt;0,#REF!,0)</f>
        <v>#REF!</v>
      </c>
      <c r="M29" s="79" t="e">
        <f>+IF(E29&gt;0,#REF!,0)</f>
        <v>#REF!</v>
      </c>
    </row>
    <row r="30" spans="1:13" x14ac:dyDescent="0.25">
      <c r="A30" t="e">
        <f>+#REF!</f>
        <v>#REF!</v>
      </c>
      <c r="B30" s="79" t="e">
        <f>IF(E30&gt;0,#REF!,0)</f>
        <v>#REF!</v>
      </c>
      <c r="C30" t="e">
        <f>IF(E30&gt;0,#REF!,0)</f>
        <v>#REF!</v>
      </c>
      <c r="D30" s="79" t="e">
        <f>+IF(#REF!&gt;0,#REF!,0)</f>
        <v>#REF!</v>
      </c>
      <c r="E30" t="e">
        <f>+IF(#REF!&gt;0,#REF!,0)</f>
        <v>#REF!</v>
      </c>
      <c r="F30" s="81" t="e">
        <f t="shared" si="2"/>
        <v>#REF!</v>
      </c>
      <c r="G30" s="79" t="e">
        <f>+IF(E30&gt;0,#REF!,0)</f>
        <v>#REF!</v>
      </c>
      <c r="H30" s="79" t="e">
        <f>+IF(E30&gt;0,#REF!,0)</f>
        <v>#REF!</v>
      </c>
      <c r="I30" s="79" t="e">
        <f>+IF(E30&gt;0,#REF!,0)</f>
        <v>#REF!</v>
      </c>
      <c r="J30" s="79" t="e">
        <f>+IF(E30&gt;0,#REF!,0)</f>
        <v>#REF!</v>
      </c>
      <c r="K30" s="79" t="e">
        <f>+IF(E30&gt;0,#REF!,0)</f>
        <v>#REF!</v>
      </c>
      <c r="L30" s="79" t="e">
        <f>+IF(E30&gt;0,#REF!,0)</f>
        <v>#REF!</v>
      </c>
      <c r="M30" s="79" t="e">
        <f>+IF(E30&gt;0,#REF!,0)</f>
        <v>#REF!</v>
      </c>
    </row>
    <row r="31" spans="1:13" x14ac:dyDescent="0.25">
      <c r="A31" t="e">
        <f>+#REF!</f>
        <v>#REF!</v>
      </c>
      <c r="B31" s="79" t="e">
        <f>IF(E31&gt;0,#REF!,0)</f>
        <v>#REF!</v>
      </c>
      <c r="C31" t="e">
        <f>IF(E31&gt;0,#REF!,0)</f>
        <v>#REF!</v>
      </c>
      <c r="D31" s="79" t="e">
        <f>+IF(#REF!&gt;0,#REF!,0)</f>
        <v>#REF!</v>
      </c>
      <c r="E31" t="e">
        <f>+IF(#REF!&gt;0,#REF!,0)</f>
        <v>#REF!</v>
      </c>
      <c r="F31" s="81" t="e">
        <f t="shared" si="2"/>
        <v>#REF!</v>
      </c>
      <c r="G31" s="79" t="e">
        <f>+IF(E31&gt;0,#REF!,0)</f>
        <v>#REF!</v>
      </c>
      <c r="H31" s="79" t="e">
        <f>+IF(E31&gt;0,#REF!,0)</f>
        <v>#REF!</v>
      </c>
      <c r="I31" s="79" t="e">
        <f>+IF(E31&gt;0,#REF!,0)</f>
        <v>#REF!</v>
      </c>
      <c r="J31" s="79" t="e">
        <f>+IF(E31&gt;0,#REF!,0)</f>
        <v>#REF!</v>
      </c>
      <c r="K31" s="79" t="e">
        <f>+IF(E31&gt;0,#REF!,0)</f>
        <v>#REF!</v>
      </c>
      <c r="L31" s="79" t="e">
        <f>+IF(E31&gt;0,#REF!,0)</f>
        <v>#REF!</v>
      </c>
      <c r="M31" s="79" t="e">
        <f>+IF(E31&gt;0,#REF!,0)</f>
        <v>#REF!</v>
      </c>
    </row>
    <row r="32" spans="1:13" x14ac:dyDescent="0.25">
      <c r="A32" t="e">
        <f>+#REF!</f>
        <v>#REF!</v>
      </c>
      <c r="B32" s="79" t="e">
        <f>IF(E32&gt;0,#REF!,0)</f>
        <v>#REF!</v>
      </c>
      <c r="C32" t="e">
        <f>IF(E32&gt;0,#REF!,0)</f>
        <v>#REF!</v>
      </c>
      <c r="D32" s="79" t="e">
        <f>+IF(#REF!&gt;0,#REF!,0)</f>
        <v>#REF!</v>
      </c>
      <c r="E32" t="e">
        <f>+IF(#REF!&gt;0,#REF!,0)</f>
        <v>#REF!</v>
      </c>
      <c r="F32" s="81" t="e">
        <f t="shared" si="2"/>
        <v>#REF!</v>
      </c>
      <c r="G32" s="79" t="e">
        <f>+IF(E32&gt;0,#REF!,0)</f>
        <v>#REF!</v>
      </c>
      <c r="H32" s="79" t="e">
        <f>+IF(E32&gt;0,#REF!,0)</f>
        <v>#REF!</v>
      </c>
      <c r="I32" s="79" t="e">
        <f>+IF(E32&gt;0,#REF!,0)</f>
        <v>#REF!</v>
      </c>
      <c r="J32" s="79" t="e">
        <f>+IF(E32&gt;0,#REF!,0)</f>
        <v>#REF!</v>
      </c>
      <c r="K32" s="79" t="e">
        <f>+IF(E32&gt;0,#REF!,0)</f>
        <v>#REF!</v>
      </c>
      <c r="L32" s="79" t="e">
        <f>+IF(E32&gt;0,#REF!,0)</f>
        <v>#REF!</v>
      </c>
      <c r="M32" s="79" t="e">
        <f>+IF(E32&gt;0,#REF!,0)</f>
        <v>#REF!</v>
      </c>
    </row>
    <row r="33" spans="1:13" x14ac:dyDescent="0.25">
      <c r="A33" t="e">
        <f>+#REF!</f>
        <v>#REF!</v>
      </c>
      <c r="B33" s="79" t="e">
        <f>IF(E33&gt;0,#REF!,0)</f>
        <v>#REF!</v>
      </c>
      <c r="C33" t="e">
        <f>IF(E33&gt;0,#REF!,0)</f>
        <v>#REF!</v>
      </c>
      <c r="D33" s="79" t="e">
        <f>+IF(#REF!&gt;0,#REF!,0)</f>
        <v>#REF!</v>
      </c>
      <c r="E33" t="e">
        <f>+IF(#REF!&gt;0,#REF!,0)</f>
        <v>#REF!</v>
      </c>
      <c r="F33" s="81" t="e">
        <f t="shared" si="2"/>
        <v>#REF!</v>
      </c>
      <c r="G33" s="79" t="e">
        <f>+IF(E33&gt;0,#REF!,0)</f>
        <v>#REF!</v>
      </c>
      <c r="H33" s="79" t="e">
        <f>+IF(E33&gt;0,#REF!,0)</f>
        <v>#REF!</v>
      </c>
      <c r="I33" s="79" t="e">
        <f>+IF(E33&gt;0,#REF!,0)</f>
        <v>#REF!</v>
      </c>
      <c r="J33" s="79" t="e">
        <f>+IF(E33&gt;0,#REF!,0)</f>
        <v>#REF!</v>
      </c>
      <c r="K33" s="79" t="e">
        <f>+IF(E33&gt;0,#REF!,0)</f>
        <v>#REF!</v>
      </c>
      <c r="L33" s="79" t="e">
        <f>+IF(E33&gt;0,#REF!,0)</f>
        <v>#REF!</v>
      </c>
      <c r="M33" s="79" t="e">
        <f>+IF(E33&gt;0,#REF!,0)</f>
        <v>#REF!</v>
      </c>
    </row>
    <row r="34" spans="1:13" x14ac:dyDescent="0.25">
      <c r="A34" t="e">
        <f>+#REF!</f>
        <v>#REF!</v>
      </c>
      <c r="B34" s="79" t="e">
        <f>IF(E34&gt;0,#REF!,0)</f>
        <v>#REF!</v>
      </c>
      <c r="C34" t="e">
        <f>IF(E34&gt;0,#REF!,0)</f>
        <v>#REF!</v>
      </c>
      <c r="D34" s="79" t="e">
        <f>+IF(#REF!&gt;0,#REF!,0)</f>
        <v>#REF!</v>
      </c>
      <c r="E34" t="e">
        <f>+IF(#REF!&gt;0,#REF!,0)</f>
        <v>#REF!</v>
      </c>
      <c r="F34" s="81" t="e">
        <f t="shared" si="2"/>
        <v>#REF!</v>
      </c>
      <c r="G34" s="79" t="e">
        <f>+IF(E34&gt;0,#REF!,0)</f>
        <v>#REF!</v>
      </c>
      <c r="H34" s="79" t="e">
        <f>+IF(E34&gt;0,#REF!,0)</f>
        <v>#REF!</v>
      </c>
      <c r="I34" s="79" t="e">
        <f>+IF(E34&gt;0,#REF!,0)</f>
        <v>#REF!</v>
      </c>
      <c r="J34" s="79" t="e">
        <f>+IF(E34&gt;0,#REF!,0)</f>
        <v>#REF!</v>
      </c>
      <c r="K34" s="79" t="e">
        <f>+IF(E34&gt;0,#REF!,0)</f>
        <v>#REF!</v>
      </c>
      <c r="L34" s="79" t="e">
        <f>+IF(E34&gt;0,#REF!,0)</f>
        <v>#REF!</v>
      </c>
      <c r="M34" s="79" t="e">
        <f>+IF(E34&gt;0,#REF!,0)</f>
        <v>#REF!</v>
      </c>
    </row>
    <row r="35" spans="1:13" x14ac:dyDescent="0.25">
      <c r="A35" t="e">
        <f>+#REF!</f>
        <v>#REF!</v>
      </c>
      <c r="B35" s="79" t="e">
        <f>IF(E35&gt;0,#REF!,0)</f>
        <v>#REF!</v>
      </c>
      <c r="C35" t="e">
        <f>IF(E35&gt;0,#REF!,0)</f>
        <v>#REF!</v>
      </c>
      <c r="D35" s="79" t="e">
        <f>+IF(#REF!&gt;0,#REF!,0)</f>
        <v>#REF!</v>
      </c>
      <c r="E35" t="e">
        <f>+IF(#REF!&gt;0,#REF!,0)</f>
        <v>#REF!</v>
      </c>
      <c r="F35" s="81" t="e">
        <f t="shared" si="2"/>
        <v>#REF!</v>
      </c>
      <c r="G35" s="79" t="e">
        <f>+IF(E35&gt;0,#REF!,0)</f>
        <v>#REF!</v>
      </c>
      <c r="H35" s="79" t="e">
        <f>+IF(E35&gt;0,#REF!,0)</f>
        <v>#REF!</v>
      </c>
      <c r="I35" s="79" t="e">
        <f>+IF(E35&gt;0,#REF!,0)</f>
        <v>#REF!</v>
      </c>
      <c r="J35" s="79" t="e">
        <f>+IF(E35&gt;0,#REF!,0)</f>
        <v>#REF!</v>
      </c>
      <c r="K35" s="79" t="e">
        <f>+IF(E35&gt;0,#REF!,0)</f>
        <v>#REF!</v>
      </c>
      <c r="L35" s="79" t="e">
        <f>+IF(E35&gt;0,#REF!,0)</f>
        <v>#REF!</v>
      </c>
      <c r="M35" s="79" t="e">
        <f>+IF(E35&gt;0,#REF!,0)</f>
        <v>#REF!</v>
      </c>
    </row>
    <row r="36" spans="1:13" x14ac:dyDescent="0.25">
      <c r="A36" t="e">
        <f>+#REF!</f>
        <v>#REF!</v>
      </c>
      <c r="B36" s="79">
        <f>IF(E36&gt;0,#REF!,0)</f>
        <v>0</v>
      </c>
      <c r="C36">
        <f>IF(E36&gt;0,#REF!,0)</f>
        <v>0</v>
      </c>
      <c r="D36" s="79">
        <f>IFERROR(VLOOKUP(1,#REF!,3,FALSE),0)</f>
        <v>0</v>
      </c>
      <c r="E36">
        <f>IF(D36&gt;0,1,0)</f>
        <v>0</v>
      </c>
      <c r="F36" s="81">
        <f>SUM(G36:M36)</f>
        <v>0</v>
      </c>
      <c r="G36" s="79">
        <f>+IF(E36&gt;0,#REF!,0)</f>
        <v>0</v>
      </c>
      <c r="H36" s="79">
        <f>+IF(E36&gt;0,#REF!,0)</f>
        <v>0</v>
      </c>
      <c r="I36" s="79">
        <f>+IF(E36&gt;0,#REF!,0)</f>
        <v>0</v>
      </c>
      <c r="J36" s="79">
        <f>+IF(E36&gt;0,#REF!,0)</f>
        <v>0</v>
      </c>
      <c r="K36" s="79">
        <f>+IF(E36&gt;0,#REF!,0)</f>
        <v>0</v>
      </c>
      <c r="L36" s="79">
        <f>+IF(E36&gt;0,#REF!,0)</f>
        <v>0</v>
      </c>
      <c r="M36" s="79">
        <f>+IF(E36&gt;0,#REF!,0)</f>
        <v>0</v>
      </c>
    </row>
    <row r="37" spans="1:13" x14ac:dyDescent="0.25">
      <c r="A37" t="e">
        <f>+#REF!</f>
        <v>#REF!</v>
      </c>
      <c r="B37" s="79" t="e">
        <f>IF(E37&gt;0,#REF!,0)</f>
        <v>#REF!</v>
      </c>
      <c r="C37" t="e">
        <f>IF(E37&gt;0,#REF!,0)</f>
        <v>#REF!</v>
      </c>
      <c r="D37" s="79" t="e">
        <f>+IF(#REF!&gt;0,#REF!,0)</f>
        <v>#REF!</v>
      </c>
      <c r="E37" t="e">
        <f>+IF(#REF!&gt;0,#REF!,0)</f>
        <v>#REF!</v>
      </c>
      <c r="F37" s="81" t="e">
        <f t="shared" ref="F37:F46" si="3">SUM(G37:M37)</f>
        <v>#REF!</v>
      </c>
      <c r="G37" s="79" t="e">
        <f>+IF(E37&gt;0,#REF!,0)</f>
        <v>#REF!</v>
      </c>
      <c r="H37" s="79" t="e">
        <f>+IF(E37&gt;0,#REF!,0)</f>
        <v>#REF!</v>
      </c>
      <c r="I37" s="79" t="e">
        <f>+IF(E37&gt;0,#REF!,0)</f>
        <v>#REF!</v>
      </c>
      <c r="J37" s="79" t="e">
        <f>+IF(E37&gt;0,#REF!,0)</f>
        <v>#REF!</v>
      </c>
      <c r="K37" s="79" t="e">
        <f>+IF(E37&gt;0,#REF!,0)</f>
        <v>#REF!</v>
      </c>
      <c r="L37" s="79" t="e">
        <f>+IF(E37&gt;0,#REF!,0)</f>
        <v>#REF!</v>
      </c>
      <c r="M37" s="79" t="e">
        <f>+IF(E37&gt;0,#REF!,0)</f>
        <v>#REF!</v>
      </c>
    </row>
    <row r="38" spans="1:13" x14ac:dyDescent="0.25">
      <c r="A38" t="e">
        <f>+#REF!</f>
        <v>#REF!</v>
      </c>
      <c r="B38" s="79" t="e">
        <f>IF(E38&gt;0,#REF!,0)</f>
        <v>#REF!</v>
      </c>
      <c r="C38" t="e">
        <f>IF(E38&gt;0,#REF!,0)</f>
        <v>#REF!</v>
      </c>
      <c r="D38" s="79" t="e">
        <f>+IF(#REF!&gt;0,#REF!,0)</f>
        <v>#REF!</v>
      </c>
      <c r="E38" t="e">
        <f>+IF(#REF!&gt;0,#REF!,0)</f>
        <v>#REF!</v>
      </c>
      <c r="F38" s="81" t="e">
        <f t="shared" si="3"/>
        <v>#REF!</v>
      </c>
      <c r="G38" s="79" t="e">
        <f>+IF(E38&gt;0,#REF!,0)</f>
        <v>#REF!</v>
      </c>
      <c r="H38" s="79" t="e">
        <f>+IF(E38&gt;0,#REF!,0)</f>
        <v>#REF!</v>
      </c>
      <c r="I38" s="79" t="e">
        <f>+IF(E38&gt;0,#REF!,0)</f>
        <v>#REF!</v>
      </c>
      <c r="J38" s="79" t="e">
        <f>+IF(E38&gt;0,#REF!,0)</f>
        <v>#REF!</v>
      </c>
      <c r="K38" s="79" t="e">
        <f>+IF(E38&gt;0,#REF!,0)</f>
        <v>#REF!</v>
      </c>
      <c r="L38" s="79" t="e">
        <f>+IF(E38&gt;0,#REF!,0)</f>
        <v>#REF!</v>
      </c>
      <c r="M38" s="79" t="e">
        <f>+IF(E38&gt;0,#REF!,0)</f>
        <v>#REF!</v>
      </c>
    </row>
    <row r="39" spans="1:13" x14ac:dyDescent="0.25">
      <c r="A39" t="e">
        <f>+#REF!</f>
        <v>#REF!</v>
      </c>
      <c r="B39" s="79" t="e">
        <f>IF(E39&gt;0,#REF!,0)</f>
        <v>#REF!</v>
      </c>
      <c r="C39" t="e">
        <f>IF(E39&gt;0,#REF!,0)</f>
        <v>#REF!</v>
      </c>
      <c r="D39" s="79" t="e">
        <f>+IF(#REF!&gt;0,#REF!,0)</f>
        <v>#REF!</v>
      </c>
      <c r="E39" t="e">
        <f>+IF(#REF!&gt;0,#REF!,0)</f>
        <v>#REF!</v>
      </c>
      <c r="F39" s="81" t="e">
        <f t="shared" si="3"/>
        <v>#REF!</v>
      </c>
      <c r="G39" s="79" t="e">
        <f>+IF(E39&gt;0,#REF!,0)</f>
        <v>#REF!</v>
      </c>
      <c r="H39" s="79" t="e">
        <f>+IF(E39&gt;0,#REF!,0)</f>
        <v>#REF!</v>
      </c>
      <c r="I39" s="79" t="e">
        <f>+IF(E39&gt;0,#REF!,0)</f>
        <v>#REF!</v>
      </c>
      <c r="J39" s="79" t="e">
        <f>+IF(E39&gt;0,#REF!,0)</f>
        <v>#REF!</v>
      </c>
      <c r="K39" s="79" t="e">
        <f>+IF(E39&gt;0,#REF!,0)</f>
        <v>#REF!</v>
      </c>
      <c r="L39" s="79" t="e">
        <f>+IF(E39&gt;0,#REF!,0)</f>
        <v>#REF!</v>
      </c>
      <c r="M39" s="79" t="e">
        <f>+IF(E39&gt;0,#REF!,0)</f>
        <v>#REF!</v>
      </c>
    </row>
    <row r="40" spans="1:13" x14ac:dyDescent="0.25">
      <c r="A40" t="e">
        <f>+#REF!</f>
        <v>#REF!</v>
      </c>
      <c r="B40" s="79" t="e">
        <f>IF(E40&gt;0,#REF!,0)</f>
        <v>#REF!</v>
      </c>
      <c r="C40" t="e">
        <f>IF(E40&gt;0,#REF!,0)</f>
        <v>#REF!</v>
      </c>
      <c r="D40" s="79" t="e">
        <f>+IF(#REF!&gt;0,#REF!,0)</f>
        <v>#REF!</v>
      </c>
      <c r="E40" t="e">
        <f>+IF(#REF!&gt;0,#REF!,0)</f>
        <v>#REF!</v>
      </c>
      <c r="F40" s="81" t="e">
        <f t="shared" si="3"/>
        <v>#REF!</v>
      </c>
      <c r="G40" s="79" t="e">
        <f>+IF(E40&gt;0,#REF!,0)</f>
        <v>#REF!</v>
      </c>
      <c r="H40" s="79" t="e">
        <f>+IF(E40&gt;0,#REF!,0)</f>
        <v>#REF!</v>
      </c>
      <c r="I40" s="79" t="e">
        <f>+IF(E40&gt;0,#REF!,0)</f>
        <v>#REF!</v>
      </c>
      <c r="J40" s="79" t="e">
        <f>+IF(E40&gt;0,#REF!,0)</f>
        <v>#REF!</v>
      </c>
      <c r="K40" s="79" t="e">
        <f>+IF(E40&gt;0,#REF!,0)</f>
        <v>#REF!</v>
      </c>
      <c r="L40" s="79" t="e">
        <f>+IF(E40&gt;0,#REF!,0)</f>
        <v>#REF!</v>
      </c>
      <c r="M40" s="79" t="e">
        <f>+IF(E40&gt;0,#REF!,0)</f>
        <v>#REF!</v>
      </c>
    </row>
    <row r="41" spans="1:13" x14ac:dyDescent="0.25">
      <c r="A41" t="e">
        <f>+#REF!</f>
        <v>#REF!</v>
      </c>
      <c r="B41" s="79" t="e">
        <f>IF(E41&gt;0,#REF!,0)</f>
        <v>#REF!</v>
      </c>
      <c r="C41" t="e">
        <f>IF(E41&gt;0,#REF!,0)</f>
        <v>#REF!</v>
      </c>
      <c r="D41" s="79" t="e">
        <f>+IF(#REF!&gt;0,#REF!,0)</f>
        <v>#REF!</v>
      </c>
      <c r="E41" t="e">
        <f>+IF(#REF!&gt;0,#REF!,0)</f>
        <v>#REF!</v>
      </c>
      <c r="F41" s="81" t="e">
        <f t="shared" si="3"/>
        <v>#REF!</v>
      </c>
      <c r="G41" s="79" t="e">
        <f>+IF(E41&gt;0,#REF!,0)</f>
        <v>#REF!</v>
      </c>
      <c r="H41" s="79" t="e">
        <f>+IF(E41&gt;0,#REF!,0)</f>
        <v>#REF!</v>
      </c>
      <c r="I41" s="79" t="e">
        <f>+IF(E41&gt;0,#REF!,0)</f>
        <v>#REF!</v>
      </c>
      <c r="J41" s="79" t="e">
        <f>+IF(E41&gt;0,#REF!,0)</f>
        <v>#REF!</v>
      </c>
      <c r="K41" s="79" t="e">
        <f>+IF(E41&gt;0,#REF!,0)</f>
        <v>#REF!</v>
      </c>
      <c r="L41" s="79" t="e">
        <f>+IF(E41&gt;0,#REF!,0)</f>
        <v>#REF!</v>
      </c>
      <c r="M41" s="79" t="e">
        <f>+IF(E41&gt;0,#REF!,0)</f>
        <v>#REF!</v>
      </c>
    </row>
    <row r="42" spans="1:13" x14ac:dyDescent="0.25">
      <c r="A42" t="e">
        <f>+#REF!</f>
        <v>#REF!</v>
      </c>
      <c r="B42" s="79" t="e">
        <f>IF(E42&gt;0,#REF!,0)</f>
        <v>#REF!</v>
      </c>
      <c r="C42" t="e">
        <f>IF(E42&gt;0,#REF!,0)</f>
        <v>#REF!</v>
      </c>
      <c r="D42" s="79" t="e">
        <f>+IF(#REF!&gt;0,#REF!,0)</f>
        <v>#REF!</v>
      </c>
      <c r="E42" t="e">
        <f>+IF(#REF!&gt;0,#REF!,0)</f>
        <v>#REF!</v>
      </c>
      <c r="F42" s="81" t="e">
        <f t="shared" si="3"/>
        <v>#REF!</v>
      </c>
      <c r="G42" s="79" t="e">
        <f>+IF(E42&gt;0,#REF!,0)</f>
        <v>#REF!</v>
      </c>
      <c r="H42" s="79" t="e">
        <f>+IF(E42&gt;0,#REF!,0)</f>
        <v>#REF!</v>
      </c>
      <c r="I42" s="79" t="e">
        <f>+IF(E42&gt;0,#REF!,0)</f>
        <v>#REF!</v>
      </c>
      <c r="J42" s="79" t="e">
        <f>+IF(E42&gt;0,#REF!,0)</f>
        <v>#REF!</v>
      </c>
      <c r="K42" s="79" t="e">
        <f>+IF(E42&gt;0,#REF!,0)</f>
        <v>#REF!</v>
      </c>
      <c r="L42" s="79" t="e">
        <f>+IF(E42&gt;0,#REF!,0)</f>
        <v>#REF!</v>
      </c>
      <c r="M42" s="79" t="e">
        <f>+IF(E42&gt;0,#REF!,0)</f>
        <v>#REF!</v>
      </c>
    </row>
    <row r="43" spans="1:13" x14ac:dyDescent="0.25">
      <c r="A43" t="e">
        <f>+#REF!</f>
        <v>#REF!</v>
      </c>
      <c r="B43" s="79" t="e">
        <f>IF(E43&gt;0,#REF!,0)</f>
        <v>#REF!</v>
      </c>
      <c r="C43" t="e">
        <f>IF(E43&gt;0,#REF!,0)</f>
        <v>#REF!</v>
      </c>
      <c r="D43" s="79" t="e">
        <f>+IF(#REF!&gt;0,#REF!,0)</f>
        <v>#REF!</v>
      </c>
      <c r="E43" t="e">
        <f>+IF(#REF!&gt;0,#REF!,0)</f>
        <v>#REF!</v>
      </c>
      <c r="F43" s="81" t="e">
        <f t="shared" si="3"/>
        <v>#REF!</v>
      </c>
      <c r="G43" s="79" t="e">
        <f>+IF(E43&gt;0,#REF!,0)</f>
        <v>#REF!</v>
      </c>
      <c r="H43" s="79" t="e">
        <f>+IF(E43&gt;0,#REF!,0)</f>
        <v>#REF!</v>
      </c>
      <c r="I43" s="79" t="e">
        <f>+IF(E43&gt;0,#REF!,0)</f>
        <v>#REF!</v>
      </c>
      <c r="J43" s="79" t="e">
        <f>+IF(E43&gt;0,#REF!,0)</f>
        <v>#REF!</v>
      </c>
      <c r="K43" s="79" t="e">
        <f>+IF(E43&gt;0,#REF!,0)</f>
        <v>#REF!</v>
      </c>
      <c r="L43" s="79" t="e">
        <f>+IF(E43&gt;0,#REF!,0)</f>
        <v>#REF!</v>
      </c>
      <c r="M43" s="79" t="e">
        <f>+IF(E43&gt;0,#REF!,0)</f>
        <v>#REF!</v>
      </c>
    </row>
    <row r="44" spans="1:13" x14ac:dyDescent="0.25">
      <c r="A44" t="e">
        <f>+#REF!</f>
        <v>#REF!</v>
      </c>
      <c r="B44" s="79" t="e">
        <f>IF(E44&gt;0,#REF!,0)</f>
        <v>#REF!</v>
      </c>
      <c r="C44" t="e">
        <f>IF(E44&gt;0,#REF!,0)</f>
        <v>#REF!</v>
      </c>
      <c r="D44" s="79" t="e">
        <f>+IF(#REF!&gt;0,#REF!,0)</f>
        <v>#REF!</v>
      </c>
      <c r="E44" t="e">
        <f>+IF(#REF!&gt;0,#REF!,0)</f>
        <v>#REF!</v>
      </c>
      <c r="F44" s="81" t="e">
        <f t="shared" si="3"/>
        <v>#REF!</v>
      </c>
      <c r="G44" s="79" t="e">
        <f>+IF(E44&gt;0,#REF!,0)</f>
        <v>#REF!</v>
      </c>
      <c r="H44" s="79" t="e">
        <f>+IF(E44&gt;0,#REF!,0)</f>
        <v>#REF!</v>
      </c>
      <c r="I44" s="79" t="e">
        <f>+IF(E44&gt;0,#REF!,0)</f>
        <v>#REF!</v>
      </c>
      <c r="J44" s="79" t="e">
        <f>+IF(E44&gt;0,#REF!,0)</f>
        <v>#REF!</v>
      </c>
      <c r="K44" s="79" t="e">
        <f>+IF(E44&gt;0,#REF!,0)</f>
        <v>#REF!</v>
      </c>
      <c r="L44" s="79" t="e">
        <f>+IF(E44&gt;0,#REF!,0)</f>
        <v>#REF!</v>
      </c>
      <c r="M44" s="79" t="e">
        <f>+IF(E44&gt;0,#REF!,0)</f>
        <v>#REF!</v>
      </c>
    </row>
    <row r="45" spans="1:13" x14ac:dyDescent="0.25">
      <c r="A45" t="e">
        <f>+#REF!</f>
        <v>#REF!</v>
      </c>
      <c r="B45" s="79" t="e">
        <f>IF(E45&gt;0,#REF!,0)</f>
        <v>#REF!</v>
      </c>
      <c r="C45" t="e">
        <f>IF(E45&gt;0,#REF!,0)</f>
        <v>#REF!</v>
      </c>
      <c r="D45" s="79" t="e">
        <f>+IF(#REF!&gt;0,#REF!,0)</f>
        <v>#REF!</v>
      </c>
      <c r="E45" t="e">
        <f>+IF(#REF!&gt;0,#REF!,0)</f>
        <v>#REF!</v>
      </c>
      <c r="F45" s="81" t="e">
        <f t="shared" si="3"/>
        <v>#REF!</v>
      </c>
      <c r="G45" s="79" t="e">
        <f>+IF(E45&gt;0,#REF!,0)</f>
        <v>#REF!</v>
      </c>
      <c r="H45" s="79" t="e">
        <f>+IF(E45&gt;0,#REF!,0)</f>
        <v>#REF!</v>
      </c>
      <c r="I45" s="79" t="e">
        <f>+IF(E45&gt;0,#REF!,0)</f>
        <v>#REF!</v>
      </c>
      <c r="J45" s="79" t="e">
        <f>+IF(E45&gt;0,#REF!,0)</f>
        <v>#REF!</v>
      </c>
      <c r="K45" s="79" t="e">
        <f>+IF(E45&gt;0,#REF!,0)</f>
        <v>#REF!</v>
      </c>
      <c r="L45" s="79" t="e">
        <f>+IF(E45&gt;0,#REF!,0)</f>
        <v>#REF!</v>
      </c>
      <c r="M45" s="79" t="e">
        <f>+IF(E45&gt;0,#REF!,0)</f>
        <v>#REF!</v>
      </c>
    </row>
    <row r="46" spans="1:13" x14ac:dyDescent="0.25">
      <c r="A46" t="e">
        <f>+#REF!</f>
        <v>#REF!</v>
      </c>
      <c r="B46" s="79" t="e">
        <f>IF(E46&gt;0,#REF!,0)</f>
        <v>#REF!</v>
      </c>
      <c r="C46" t="e">
        <f>IF(E46&gt;0,#REF!,0)</f>
        <v>#REF!</v>
      </c>
      <c r="D46" s="79" t="e">
        <f>+IF(#REF!&gt;0,#REF!,0)</f>
        <v>#REF!</v>
      </c>
      <c r="E46" t="e">
        <f>+IF(#REF!&gt;0,#REF!,0)</f>
        <v>#REF!</v>
      </c>
      <c r="F46" s="81" t="e">
        <f t="shared" si="3"/>
        <v>#REF!</v>
      </c>
      <c r="G46" s="79" t="e">
        <f>+IF(E46&gt;0,#REF!,0)</f>
        <v>#REF!</v>
      </c>
      <c r="H46" s="79" t="e">
        <f>+IF(E46&gt;0,#REF!,0)</f>
        <v>#REF!</v>
      </c>
      <c r="I46" s="79" t="e">
        <f>+IF(E46&gt;0,#REF!,0)</f>
        <v>#REF!</v>
      </c>
      <c r="J46" s="79" t="e">
        <f>+IF(E46&gt;0,#REF!,0)</f>
        <v>#REF!</v>
      </c>
      <c r="K46" s="79" t="e">
        <f>+IF(E46&gt;0,#REF!,0)</f>
        <v>#REF!</v>
      </c>
      <c r="L46" s="79" t="e">
        <f>+IF(E46&gt;0,#REF!,0)</f>
        <v>#REF!</v>
      </c>
      <c r="M46" s="79" t="e">
        <f>+IF(E46&gt;0,#REF!,0)</f>
        <v>#REF!</v>
      </c>
    </row>
    <row r="47" spans="1:13" x14ac:dyDescent="0.25">
      <c r="A47" t="e">
        <f>+#REF!</f>
        <v>#REF!</v>
      </c>
      <c r="B47" s="79">
        <f>IF(E47&gt;0,#REF!,0)</f>
        <v>0</v>
      </c>
      <c r="C47">
        <f>IF(E47&gt;0,#REF!,0)</f>
        <v>0</v>
      </c>
      <c r="D47" s="79">
        <f>IFERROR(VLOOKUP(1,#REF!,3,FALSE),0)</f>
        <v>0</v>
      </c>
      <c r="E47">
        <f>IF(D47&gt;0,1,0)</f>
        <v>0</v>
      </c>
      <c r="F47" s="81">
        <f>SUM(G47:M47)</f>
        <v>0</v>
      </c>
      <c r="G47" s="79">
        <f>+IF(E47&gt;0,#REF!,0)</f>
        <v>0</v>
      </c>
      <c r="H47" s="79">
        <f>+IF(E47&gt;0,#REF!,0)</f>
        <v>0</v>
      </c>
      <c r="I47" s="79">
        <f>+IF(E47&gt;0,#REF!,0)</f>
        <v>0</v>
      </c>
      <c r="J47" s="79">
        <f>+IF(E47&gt;0,#REF!,0)</f>
        <v>0</v>
      </c>
      <c r="K47" s="79">
        <f>+IF(E47&gt;0,#REF!,0)</f>
        <v>0</v>
      </c>
      <c r="L47" s="79">
        <f>+IF(E47&gt;0,#REF!,0)</f>
        <v>0</v>
      </c>
      <c r="M47" s="79">
        <f>+IF(E47&gt;0,#REF!,0)</f>
        <v>0</v>
      </c>
    </row>
    <row r="48" spans="1:13" x14ac:dyDescent="0.25">
      <c r="A48" t="e">
        <f>+#REF!</f>
        <v>#REF!</v>
      </c>
      <c r="B48" s="79" t="e">
        <f>IF(E48&gt;0,#REF!,0)</f>
        <v>#REF!</v>
      </c>
      <c r="C48" t="e">
        <f>IF(E48&gt;0,#REF!,0)</f>
        <v>#REF!</v>
      </c>
      <c r="D48" s="79" t="e">
        <f>+IF(#REF!&gt;0,#REF!,0)</f>
        <v>#REF!</v>
      </c>
      <c r="E48" t="e">
        <f>+IF(#REF!&gt;0,#REF!,0)</f>
        <v>#REF!</v>
      </c>
      <c r="F48" s="81" t="e">
        <f t="shared" ref="F48:F57" si="4">SUM(G48:M48)</f>
        <v>#REF!</v>
      </c>
      <c r="G48" s="79" t="e">
        <f>+IF(E48&gt;0,#REF!,0)</f>
        <v>#REF!</v>
      </c>
      <c r="H48" s="79" t="e">
        <f>+IF(E48&gt;0,#REF!,0)</f>
        <v>#REF!</v>
      </c>
      <c r="I48" s="79" t="e">
        <f>+IF(E48&gt;0,#REF!,0)</f>
        <v>#REF!</v>
      </c>
      <c r="J48" s="79" t="e">
        <f>+IF(E48&gt;0,#REF!,0)</f>
        <v>#REF!</v>
      </c>
      <c r="K48" s="79" t="e">
        <f>+IF(E48&gt;0,#REF!,0)</f>
        <v>#REF!</v>
      </c>
      <c r="L48" s="79" t="e">
        <f>+IF(E48&gt;0,#REF!,0)</f>
        <v>#REF!</v>
      </c>
      <c r="M48" s="79" t="e">
        <f>+IF(E48&gt;0,#REF!,0)</f>
        <v>#REF!</v>
      </c>
    </row>
    <row r="49" spans="1:13" x14ac:dyDescent="0.25">
      <c r="A49" t="e">
        <f>+#REF!</f>
        <v>#REF!</v>
      </c>
      <c r="B49" s="79" t="e">
        <f>IF(E49&gt;0,#REF!,0)</f>
        <v>#REF!</v>
      </c>
      <c r="C49" t="e">
        <f>IF(E49&gt;0,#REF!,0)</f>
        <v>#REF!</v>
      </c>
      <c r="D49" s="79" t="e">
        <f>+IF(#REF!&gt;0,#REF!,0)</f>
        <v>#REF!</v>
      </c>
      <c r="E49" t="e">
        <f>+IF(#REF!&gt;0,#REF!,0)</f>
        <v>#REF!</v>
      </c>
      <c r="F49" s="81" t="e">
        <f t="shared" si="4"/>
        <v>#REF!</v>
      </c>
      <c r="G49" s="79" t="e">
        <f>+IF(E49&gt;0,#REF!,0)</f>
        <v>#REF!</v>
      </c>
      <c r="H49" s="79" t="e">
        <f>+IF(E49&gt;0,#REF!,0)</f>
        <v>#REF!</v>
      </c>
      <c r="I49" s="79" t="e">
        <f>+IF(E49&gt;0,#REF!,0)</f>
        <v>#REF!</v>
      </c>
      <c r="J49" s="79" t="e">
        <f>+IF(E49&gt;0,#REF!,0)</f>
        <v>#REF!</v>
      </c>
      <c r="K49" s="79" t="e">
        <f>+IF(E49&gt;0,#REF!,0)</f>
        <v>#REF!</v>
      </c>
      <c r="L49" s="79" t="e">
        <f>+IF(E49&gt;0,#REF!,0)</f>
        <v>#REF!</v>
      </c>
      <c r="M49" s="79" t="e">
        <f>+IF(E49&gt;0,#REF!,0)</f>
        <v>#REF!</v>
      </c>
    </row>
    <row r="50" spans="1:13" x14ac:dyDescent="0.25">
      <c r="A50" t="e">
        <f>+#REF!</f>
        <v>#REF!</v>
      </c>
      <c r="B50" s="79" t="e">
        <f>IF(E50&gt;0,#REF!,0)</f>
        <v>#REF!</v>
      </c>
      <c r="C50" t="e">
        <f>IF(E50&gt;0,#REF!,0)</f>
        <v>#REF!</v>
      </c>
      <c r="D50" s="79" t="e">
        <f>+IF(#REF!&gt;0,#REF!,0)</f>
        <v>#REF!</v>
      </c>
      <c r="E50" t="e">
        <f>+IF(#REF!&gt;0,#REF!,0)</f>
        <v>#REF!</v>
      </c>
      <c r="F50" s="81" t="e">
        <f t="shared" si="4"/>
        <v>#REF!</v>
      </c>
      <c r="G50" s="79" t="e">
        <f>+IF(E50&gt;0,#REF!,0)</f>
        <v>#REF!</v>
      </c>
      <c r="H50" s="79" t="e">
        <f>+IF(E50&gt;0,#REF!,0)</f>
        <v>#REF!</v>
      </c>
      <c r="I50" s="79" t="e">
        <f>+IF(E50&gt;0,#REF!,0)</f>
        <v>#REF!</v>
      </c>
      <c r="J50" s="79" t="e">
        <f>+IF(E50&gt;0,#REF!,0)</f>
        <v>#REF!</v>
      </c>
      <c r="K50" s="79" t="e">
        <f>+IF(E50&gt;0,#REF!,0)</f>
        <v>#REF!</v>
      </c>
      <c r="L50" s="79" t="e">
        <f>+IF(E50&gt;0,#REF!,0)</f>
        <v>#REF!</v>
      </c>
      <c r="M50" s="79" t="e">
        <f>+IF(E50&gt;0,#REF!,0)</f>
        <v>#REF!</v>
      </c>
    </row>
    <row r="51" spans="1:13" x14ac:dyDescent="0.25">
      <c r="A51" t="e">
        <f>+#REF!</f>
        <v>#REF!</v>
      </c>
      <c r="B51" s="79" t="e">
        <f>IF(E51&gt;0,#REF!,0)</f>
        <v>#REF!</v>
      </c>
      <c r="C51" t="e">
        <f>IF(E51&gt;0,#REF!,0)</f>
        <v>#REF!</v>
      </c>
      <c r="D51" s="79" t="e">
        <f>+IF(#REF!&gt;0,#REF!,0)</f>
        <v>#REF!</v>
      </c>
      <c r="E51" t="e">
        <f>+IF(#REF!&gt;0,#REF!,0)</f>
        <v>#REF!</v>
      </c>
      <c r="F51" s="81" t="e">
        <f t="shared" si="4"/>
        <v>#REF!</v>
      </c>
      <c r="G51" s="79" t="e">
        <f>+IF(E51&gt;0,#REF!,0)</f>
        <v>#REF!</v>
      </c>
      <c r="H51" s="79" t="e">
        <f>+IF(E51&gt;0,#REF!,0)</f>
        <v>#REF!</v>
      </c>
      <c r="I51" s="79" t="e">
        <f>+IF(E51&gt;0,#REF!,0)</f>
        <v>#REF!</v>
      </c>
      <c r="J51" s="79" t="e">
        <f>+IF(E51&gt;0,#REF!,0)</f>
        <v>#REF!</v>
      </c>
      <c r="K51" s="79" t="e">
        <f>+IF(E51&gt;0,#REF!,0)</f>
        <v>#REF!</v>
      </c>
      <c r="L51" s="79" t="e">
        <f>+IF(E51&gt;0,#REF!,0)</f>
        <v>#REF!</v>
      </c>
      <c r="M51" s="79" t="e">
        <f>+IF(E51&gt;0,#REF!,0)</f>
        <v>#REF!</v>
      </c>
    </row>
    <row r="52" spans="1:13" x14ac:dyDescent="0.25">
      <c r="A52" t="e">
        <f>+#REF!</f>
        <v>#REF!</v>
      </c>
      <c r="B52" s="79" t="e">
        <f>IF(E52&gt;0,#REF!,0)</f>
        <v>#REF!</v>
      </c>
      <c r="C52" t="e">
        <f>IF(E52&gt;0,#REF!,0)</f>
        <v>#REF!</v>
      </c>
      <c r="D52" s="79" t="e">
        <f>+IF(#REF!&gt;0,#REF!,0)</f>
        <v>#REF!</v>
      </c>
      <c r="E52" t="e">
        <f>+IF(#REF!&gt;0,#REF!,0)</f>
        <v>#REF!</v>
      </c>
      <c r="F52" s="81" t="e">
        <f t="shared" si="4"/>
        <v>#REF!</v>
      </c>
      <c r="G52" s="79" t="e">
        <f>+IF(E52&gt;0,#REF!,0)</f>
        <v>#REF!</v>
      </c>
      <c r="H52" s="79" t="e">
        <f>+IF(E52&gt;0,#REF!,0)</f>
        <v>#REF!</v>
      </c>
      <c r="I52" s="79" t="e">
        <f>+IF(E52&gt;0,#REF!,0)</f>
        <v>#REF!</v>
      </c>
      <c r="J52" s="79" t="e">
        <f>+IF(E52&gt;0,#REF!,0)</f>
        <v>#REF!</v>
      </c>
      <c r="K52" s="79" t="e">
        <f>+IF(E52&gt;0,#REF!,0)</f>
        <v>#REF!</v>
      </c>
      <c r="L52" s="79" t="e">
        <f>+IF(E52&gt;0,#REF!,0)</f>
        <v>#REF!</v>
      </c>
      <c r="M52" s="79" t="e">
        <f>+IF(E52&gt;0,#REF!,0)</f>
        <v>#REF!</v>
      </c>
    </row>
    <row r="53" spans="1:13" x14ac:dyDescent="0.25">
      <c r="A53" t="e">
        <f>+#REF!</f>
        <v>#REF!</v>
      </c>
      <c r="B53" s="79" t="e">
        <f>IF(E53&gt;0,#REF!,0)</f>
        <v>#REF!</v>
      </c>
      <c r="C53" t="e">
        <f>IF(E53&gt;0,#REF!,0)</f>
        <v>#REF!</v>
      </c>
      <c r="D53" s="79" t="e">
        <f>+IF(#REF!&gt;0,#REF!,0)</f>
        <v>#REF!</v>
      </c>
      <c r="E53" t="e">
        <f>+IF(#REF!&gt;0,#REF!,0)</f>
        <v>#REF!</v>
      </c>
      <c r="F53" s="81" t="e">
        <f t="shared" si="4"/>
        <v>#REF!</v>
      </c>
      <c r="G53" s="79" t="e">
        <f>+IF(E53&gt;0,#REF!,0)</f>
        <v>#REF!</v>
      </c>
      <c r="H53" s="79" t="e">
        <f>+IF(E53&gt;0,#REF!,0)</f>
        <v>#REF!</v>
      </c>
      <c r="I53" s="79" t="e">
        <f>+IF(E53&gt;0,#REF!,0)</f>
        <v>#REF!</v>
      </c>
      <c r="J53" s="79" t="e">
        <f>+IF(E53&gt;0,#REF!,0)</f>
        <v>#REF!</v>
      </c>
      <c r="K53" s="79" t="e">
        <f>+IF(E53&gt;0,#REF!,0)</f>
        <v>#REF!</v>
      </c>
      <c r="L53" s="79" t="e">
        <f>+IF(E53&gt;0,#REF!,0)</f>
        <v>#REF!</v>
      </c>
      <c r="M53" s="79" t="e">
        <f>+IF(E53&gt;0,#REF!,0)</f>
        <v>#REF!</v>
      </c>
    </row>
    <row r="54" spans="1:13" x14ac:dyDescent="0.25">
      <c r="A54" t="e">
        <f>+#REF!</f>
        <v>#REF!</v>
      </c>
      <c r="B54" s="79" t="e">
        <f>IF(E54&gt;0,#REF!,0)</f>
        <v>#REF!</v>
      </c>
      <c r="C54" t="e">
        <f>IF(E54&gt;0,#REF!,0)</f>
        <v>#REF!</v>
      </c>
      <c r="D54" s="79" t="e">
        <f>+IF(#REF!&gt;0,#REF!,0)</f>
        <v>#REF!</v>
      </c>
      <c r="E54" t="e">
        <f>+IF(#REF!&gt;0,#REF!,0)</f>
        <v>#REF!</v>
      </c>
      <c r="F54" s="81" t="e">
        <f t="shared" si="4"/>
        <v>#REF!</v>
      </c>
      <c r="G54" s="79" t="e">
        <f>+IF(E54&gt;0,#REF!,0)</f>
        <v>#REF!</v>
      </c>
      <c r="H54" s="79" t="e">
        <f>+IF(E54&gt;0,#REF!,0)</f>
        <v>#REF!</v>
      </c>
      <c r="I54" s="79" t="e">
        <f>+IF(E54&gt;0,#REF!,0)</f>
        <v>#REF!</v>
      </c>
      <c r="J54" s="79" t="e">
        <f>+IF(E54&gt;0,#REF!,0)</f>
        <v>#REF!</v>
      </c>
      <c r="K54" s="79" t="e">
        <f>+IF(E54&gt;0,#REF!,0)</f>
        <v>#REF!</v>
      </c>
      <c r="L54" s="79" t="e">
        <f>+IF(E54&gt;0,#REF!,0)</f>
        <v>#REF!</v>
      </c>
      <c r="M54" s="79" t="e">
        <f>+IF(E54&gt;0,#REF!,0)</f>
        <v>#REF!</v>
      </c>
    </row>
    <row r="55" spans="1:13" x14ac:dyDescent="0.25">
      <c r="A55" t="e">
        <f>+#REF!</f>
        <v>#REF!</v>
      </c>
      <c r="B55" s="79" t="e">
        <f>IF(E55&gt;0,#REF!,0)</f>
        <v>#REF!</v>
      </c>
      <c r="C55" t="e">
        <f>IF(E55&gt;0,#REF!,0)</f>
        <v>#REF!</v>
      </c>
      <c r="D55" s="79" t="e">
        <f>+IF(#REF!&gt;0,#REF!,0)</f>
        <v>#REF!</v>
      </c>
      <c r="E55" t="e">
        <f>+IF(#REF!&gt;0,#REF!,0)</f>
        <v>#REF!</v>
      </c>
      <c r="F55" s="81" t="e">
        <f t="shared" si="4"/>
        <v>#REF!</v>
      </c>
      <c r="G55" s="79" t="e">
        <f>+IF(E55&gt;0,#REF!,0)</f>
        <v>#REF!</v>
      </c>
      <c r="H55" s="79" t="e">
        <f>+IF(E55&gt;0,#REF!,0)</f>
        <v>#REF!</v>
      </c>
      <c r="I55" s="79" t="e">
        <f>+IF(E55&gt;0,#REF!,0)</f>
        <v>#REF!</v>
      </c>
      <c r="J55" s="79" t="e">
        <f>+IF(E55&gt;0,#REF!,0)</f>
        <v>#REF!</v>
      </c>
      <c r="K55" s="79" t="e">
        <f>+IF(E55&gt;0,#REF!,0)</f>
        <v>#REF!</v>
      </c>
      <c r="L55" s="79" t="e">
        <f>+IF(E55&gt;0,#REF!,0)</f>
        <v>#REF!</v>
      </c>
      <c r="M55" s="79" t="e">
        <f>+IF(E55&gt;0,#REF!,0)</f>
        <v>#REF!</v>
      </c>
    </row>
    <row r="56" spans="1:13" x14ac:dyDescent="0.25">
      <c r="A56" t="e">
        <f>+#REF!</f>
        <v>#REF!</v>
      </c>
      <c r="B56" s="79" t="e">
        <f>IF(E56&gt;0,#REF!,0)</f>
        <v>#REF!</v>
      </c>
      <c r="C56" t="e">
        <f>IF(E56&gt;0,#REF!,0)</f>
        <v>#REF!</v>
      </c>
      <c r="D56" s="79" t="e">
        <f>+IF(#REF!&gt;0,#REF!,0)</f>
        <v>#REF!</v>
      </c>
      <c r="E56" t="e">
        <f>+IF(#REF!&gt;0,#REF!,0)</f>
        <v>#REF!</v>
      </c>
      <c r="F56" s="81" t="e">
        <f t="shared" si="4"/>
        <v>#REF!</v>
      </c>
      <c r="G56" s="79" t="e">
        <f>+IF(E56&gt;0,#REF!,0)</f>
        <v>#REF!</v>
      </c>
      <c r="H56" s="79" t="e">
        <f>+IF(E56&gt;0,#REF!,0)</f>
        <v>#REF!</v>
      </c>
      <c r="I56" s="79" t="e">
        <f>+IF(E56&gt;0,#REF!,0)</f>
        <v>#REF!</v>
      </c>
      <c r="J56" s="79" t="e">
        <f>+IF(E56&gt;0,#REF!,0)</f>
        <v>#REF!</v>
      </c>
      <c r="K56" s="79" t="e">
        <f>+IF(E56&gt;0,#REF!,0)</f>
        <v>#REF!</v>
      </c>
      <c r="L56" s="79" t="e">
        <f>+IF(E56&gt;0,#REF!,0)</f>
        <v>#REF!</v>
      </c>
      <c r="M56" s="79" t="e">
        <f>+IF(E56&gt;0,#REF!,0)</f>
        <v>#REF!</v>
      </c>
    </row>
    <row r="57" spans="1:13" x14ac:dyDescent="0.25">
      <c r="A57" t="e">
        <f>+#REF!</f>
        <v>#REF!</v>
      </c>
      <c r="B57" s="79" t="e">
        <f>IF(E57&gt;0,#REF!,0)</f>
        <v>#REF!</v>
      </c>
      <c r="C57" t="e">
        <f>IF(E57&gt;0,#REF!,0)</f>
        <v>#REF!</v>
      </c>
      <c r="D57" s="79" t="e">
        <f>+IF(#REF!&gt;0,#REF!,0)</f>
        <v>#REF!</v>
      </c>
      <c r="E57" t="e">
        <f>+IF(#REF!&gt;0,#REF!,0)</f>
        <v>#REF!</v>
      </c>
      <c r="F57" s="81" t="e">
        <f t="shared" si="4"/>
        <v>#REF!</v>
      </c>
      <c r="G57" s="79" t="e">
        <f>+IF(E57&gt;0,#REF!,0)</f>
        <v>#REF!</v>
      </c>
      <c r="H57" s="79" t="e">
        <f>+IF(E57&gt;0,#REF!,0)</f>
        <v>#REF!</v>
      </c>
      <c r="I57" s="79" t="e">
        <f>+IF(E57&gt;0,#REF!,0)</f>
        <v>#REF!</v>
      </c>
      <c r="J57" s="79" t="e">
        <f>+IF(E57&gt;0,#REF!,0)</f>
        <v>#REF!</v>
      </c>
      <c r="K57" s="79" t="e">
        <f>+IF(E57&gt;0,#REF!,0)</f>
        <v>#REF!</v>
      </c>
      <c r="L57" s="79" t="e">
        <f>+IF(E57&gt;0,#REF!,0)</f>
        <v>#REF!</v>
      </c>
      <c r="M57" s="79" t="e">
        <f>+IF(E57&gt;0,#REF!,0)</f>
        <v>#REF!</v>
      </c>
    </row>
    <row r="58" spans="1:13" x14ac:dyDescent="0.25">
      <c r="A58" t="e">
        <f>+#REF!</f>
        <v>#REF!</v>
      </c>
      <c r="B58" s="79">
        <f>IF(E58&gt;0,#REF!,0)</f>
        <v>0</v>
      </c>
      <c r="C58">
        <f>IF(E58&gt;0,#REF!,0)</f>
        <v>0</v>
      </c>
      <c r="D58" s="79">
        <f>IFERROR(VLOOKUP(1,#REF!,3,FALSE),0)</f>
        <v>0</v>
      </c>
      <c r="E58">
        <f>IF(D58&gt;0,1,0)</f>
        <v>0</v>
      </c>
      <c r="F58" s="81">
        <f>SUM(G58:M58)</f>
        <v>0</v>
      </c>
      <c r="G58" s="79">
        <f>+IF(E58&gt;0,#REF!,0)</f>
        <v>0</v>
      </c>
      <c r="H58" s="79">
        <f>+IF(E58&gt;0,#REF!,0)</f>
        <v>0</v>
      </c>
      <c r="I58" s="79">
        <f>+IF(E58&gt;0,#REF!,0)</f>
        <v>0</v>
      </c>
      <c r="J58" s="79">
        <f>+IF(E58&gt;0,#REF!,0)</f>
        <v>0</v>
      </c>
      <c r="K58" s="79">
        <f>+IF(E58&gt;0,#REF!,0)</f>
        <v>0</v>
      </c>
      <c r="L58" s="79">
        <f>+IF(E58&gt;0,#REF!,0)</f>
        <v>0</v>
      </c>
      <c r="M58" s="79">
        <f>+IF(E58&gt;0,#REF!,0)</f>
        <v>0</v>
      </c>
    </row>
    <row r="59" spans="1:13" x14ac:dyDescent="0.25">
      <c r="A59" t="e">
        <f>+#REF!</f>
        <v>#REF!</v>
      </c>
      <c r="B59" s="79" t="e">
        <f>IF(E59&gt;0,#REF!,0)</f>
        <v>#REF!</v>
      </c>
      <c r="C59" t="e">
        <f>IF(E59&gt;0,#REF!,0)</f>
        <v>#REF!</v>
      </c>
      <c r="D59" s="79" t="e">
        <f>+IF(#REF!&gt;0,#REF!,0)</f>
        <v>#REF!</v>
      </c>
      <c r="E59" t="e">
        <f>+IF(#REF!&gt;0,#REF!,0)</f>
        <v>#REF!</v>
      </c>
      <c r="F59" s="81" t="e">
        <f t="shared" ref="F59:F68" si="5">SUM(G59:M59)</f>
        <v>#REF!</v>
      </c>
      <c r="G59" s="79" t="e">
        <f>+IF(E59&gt;0,#REF!,0)</f>
        <v>#REF!</v>
      </c>
      <c r="H59" s="79" t="e">
        <f>+IF(E59&gt;0,#REF!,0)</f>
        <v>#REF!</v>
      </c>
      <c r="I59" s="79" t="e">
        <f>+IF(E59&gt;0,#REF!,0)</f>
        <v>#REF!</v>
      </c>
      <c r="J59" s="79" t="e">
        <f>+IF(E59&gt;0,#REF!,0)</f>
        <v>#REF!</v>
      </c>
      <c r="K59" s="79" t="e">
        <f>+IF(E59&gt;0,#REF!,0)</f>
        <v>#REF!</v>
      </c>
      <c r="L59" s="79" t="e">
        <f>+IF(E59&gt;0,#REF!,0)</f>
        <v>#REF!</v>
      </c>
      <c r="M59" s="79" t="e">
        <f>+IF(E59&gt;0,#REF!,0)</f>
        <v>#REF!</v>
      </c>
    </row>
    <row r="60" spans="1:13" x14ac:dyDescent="0.25">
      <c r="A60" t="e">
        <f>+#REF!</f>
        <v>#REF!</v>
      </c>
      <c r="B60" s="79" t="e">
        <f>IF(E60&gt;0,#REF!,0)</f>
        <v>#REF!</v>
      </c>
      <c r="C60" t="e">
        <f>IF(E60&gt;0,#REF!,0)</f>
        <v>#REF!</v>
      </c>
      <c r="D60" s="79" t="e">
        <f>+IF(#REF!&gt;0,#REF!,0)</f>
        <v>#REF!</v>
      </c>
      <c r="E60" t="e">
        <f>+IF(#REF!&gt;0,#REF!,0)</f>
        <v>#REF!</v>
      </c>
      <c r="F60" s="81" t="e">
        <f t="shared" si="5"/>
        <v>#REF!</v>
      </c>
      <c r="G60" s="79" t="e">
        <f>+IF(E60&gt;0,#REF!,0)</f>
        <v>#REF!</v>
      </c>
      <c r="H60" s="79" t="e">
        <f>+IF(E60&gt;0,#REF!,0)</f>
        <v>#REF!</v>
      </c>
      <c r="I60" s="79" t="e">
        <f>+IF(E60&gt;0,#REF!,0)</f>
        <v>#REF!</v>
      </c>
      <c r="J60" s="79" t="e">
        <f>+IF(E60&gt;0,#REF!,0)</f>
        <v>#REF!</v>
      </c>
      <c r="K60" s="79" t="e">
        <f>+IF(E60&gt;0,#REF!,0)</f>
        <v>#REF!</v>
      </c>
      <c r="L60" s="79" t="e">
        <f>+IF(E60&gt;0,#REF!,0)</f>
        <v>#REF!</v>
      </c>
      <c r="M60" s="79" t="e">
        <f>+IF(E60&gt;0,#REF!,0)</f>
        <v>#REF!</v>
      </c>
    </row>
    <row r="61" spans="1:13" x14ac:dyDescent="0.25">
      <c r="A61" t="e">
        <f>+#REF!</f>
        <v>#REF!</v>
      </c>
      <c r="B61" s="79" t="e">
        <f>IF(E61&gt;0,#REF!,0)</f>
        <v>#REF!</v>
      </c>
      <c r="C61" t="e">
        <f>IF(E61&gt;0,#REF!,0)</f>
        <v>#REF!</v>
      </c>
      <c r="D61" s="79" t="e">
        <f>+IF(#REF!&gt;0,#REF!,0)</f>
        <v>#REF!</v>
      </c>
      <c r="E61" t="e">
        <f>+IF(#REF!&gt;0,#REF!,0)</f>
        <v>#REF!</v>
      </c>
      <c r="F61" s="81" t="e">
        <f t="shared" si="5"/>
        <v>#REF!</v>
      </c>
      <c r="G61" s="79" t="e">
        <f>+IF(E61&gt;0,#REF!,0)</f>
        <v>#REF!</v>
      </c>
      <c r="H61" s="79" t="e">
        <f>+IF(E61&gt;0,#REF!,0)</f>
        <v>#REF!</v>
      </c>
      <c r="I61" s="79" t="e">
        <f>+IF(E61&gt;0,#REF!,0)</f>
        <v>#REF!</v>
      </c>
      <c r="J61" s="79" t="e">
        <f>+IF(E61&gt;0,#REF!,0)</f>
        <v>#REF!</v>
      </c>
      <c r="K61" s="79" t="e">
        <f>+IF(E61&gt;0,#REF!,0)</f>
        <v>#REF!</v>
      </c>
      <c r="L61" s="79" t="e">
        <f>+IF(E61&gt;0,#REF!,0)</f>
        <v>#REF!</v>
      </c>
      <c r="M61" s="79" t="e">
        <f>+IF(E61&gt;0,#REF!,0)</f>
        <v>#REF!</v>
      </c>
    </row>
    <row r="62" spans="1:13" x14ac:dyDescent="0.25">
      <c r="A62" t="e">
        <f>+#REF!</f>
        <v>#REF!</v>
      </c>
      <c r="B62" s="79" t="e">
        <f>IF(E62&gt;0,#REF!,0)</f>
        <v>#REF!</v>
      </c>
      <c r="C62" t="e">
        <f>IF(E62&gt;0,#REF!,0)</f>
        <v>#REF!</v>
      </c>
      <c r="D62" s="79" t="e">
        <f>+IF(#REF!&gt;0,#REF!,0)</f>
        <v>#REF!</v>
      </c>
      <c r="E62" t="e">
        <f>+IF(#REF!&gt;0,#REF!,0)</f>
        <v>#REF!</v>
      </c>
      <c r="F62" s="81" t="e">
        <f t="shared" si="5"/>
        <v>#REF!</v>
      </c>
      <c r="G62" s="79" t="e">
        <f>+IF(E62&gt;0,#REF!,0)</f>
        <v>#REF!</v>
      </c>
      <c r="H62" s="79" t="e">
        <f>+IF(E62&gt;0,#REF!,0)</f>
        <v>#REF!</v>
      </c>
      <c r="I62" s="79" t="e">
        <f>+IF(E62&gt;0,#REF!,0)</f>
        <v>#REF!</v>
      </c>
      <c r="J62" s="79" t="e">
        <f>+IF(E62&gt;0,#REF!,0)</f>
        <v>#REF!</v>
      </c>
      <c r="K62" s="79" t="e">
        <f>+IF(E62&gt;0,#REF!,0)</f>
        <v>#REF!</v>
      </c>
      <c r="L62" s="79" t="e">
        <f>+IF(E62&gt;0,#REF!,0)</f>
        <v>#REF!</v>
      </c>
      <c r="M62" s="79" t="e">
        <f>+IF(E62&gt;0,#REF!,0)</f>
        <v>#REF!</v>
      </c>
    </row>
    <row r="63" spans="1:13" x14ac:dyDescent="0.25">
      <c r="A63" t="e">
        <f>+#REF!</f>
        <v>#REF!</v>
      </c>
      <c r="B63" s="79" t="e">
        <f>IF(E63&gt;0,#REF!,0)</f>
        <v>#REF!</v>
      </c>
      <c r="C63" t="e">
        <f>IF(E63&gt;0,#REF!,0)</f>
        <v>#REF!</v>
      </c>
      <c r="D63" s="79" t="e">
        <f>+IF(#REF!&gt;0,#REF!,0)</f>
        <v>#REF!</v>
      </c>
      <c r="E63" t="e">
        <f>+IF(#REF!&gt;0,#REF!,0)</f>
        <v>#REF!</v>
      </c>
      <c r="F63" s="81" t="e">
        <f t="shared" si="5"/>
        <v>#REF!</v>
      </c>
      <c r="G63" s="79" t="e">
        <f>+IF(E63&gt;0,#REF!,0)</f>
        <v>#REF!</v>
      </c>
      <c r="H63" s="79" t="e">
        <f>+IF(E63&gt;0,#REF!,0)</f>
        <v>#REF!</v>
      </c>
      <c r="I63" s="79" t="e">
        <f>+IF(E63&gt;0,#REF!,0)</f>
        <v>#REF!</v>
      </c>
      <c r="J63" s="79" t="e">
        <f>+IF(E63&gt;0,#REF!,0)</f>
        <v>#REF!</v>
      </c>
      <c r="K63" s="79" t="e">
        <f>+IF(E63&gt;0,#REF!,0)</f>
        <v>#REF!</v>
      </c>
      <c r="L63" s="79" t="e">
        <f>+IF(E63&gt;0,#REF!,0)</f>
        <v>#REF!</v>
      </c>
      <c r="M63" s="79" t="e">
        <f>+IF(E63&gt;0,#REF!,0)</f>
        <v>#REF!</v>
      </c>
    </row>
    <row r="64" spans="1:13" x14ac:dyDescent="0.25">
      <c r="A64" t="e">
        <f>+#REF!</f>
        <v>#REF!</v>
      </c>
      <c r="B64" s="79" t="e">
        <f>IF(E64&gt;0,#REF!,0)</f>
        <v>#REF!</v>
      </c>
      <c r="C64" t="e">
        <f>IF(E64&gt;0,#REF!,0)</f>
        <v>#REF!</v>
      </c>
      <c r="D64" s="79" t="e">
        <f>+IF(#REF!&gt;0,#REF!,0)</f>
        <v>#REF!</v>
      </c>
      <c r="E64" t="e">
        <f>+IF(#REF!&gt;0,#REF!,0)</f>
        <v>#REF!</v>
      </c>
      <c r="F64" s="81" t="e">
        <f t="shared" si="5"/>
        <v>#REF!</v>
      </c>
      <c r="G64" s="79" t="e">
        <f>+IF(E64&gt;0,#REF!,0)</f>
        <v>#REF!</v>
      </c>
      <c r="H64" s="79" t="e">
        <f>+IF(E64&gt;0,#REF!,0)</f>
        <v>#REF!</v>
      </c>
      <c r="I64" s="79" t="e">
        <f>+IF(E64&gt;0,#REF!,0)</f>
        <v>#REF!</v>
      </c>
      <c r="J64" s="79" t="e">
        <f>+IF(E64&gt;0,#REF!,0)</f>
        <v>#REF!</v>
      </c>
      <c r="K64" s="79" t="e">
        <f>+IF(E64&gt;0,#REF!,0)</f>
        <v>#REF!</v>
      </c>
      <c r="L64" s="79" t="e">
        <f>+IF(E64&gt;0,#REF!,0)</f>
        <v>#REF!</v>
      </c>
      <c r="M64" s="79" t="e">
        <f>+IF(E64&gt;0,#REF!,0)</f>
        <v>#REF!</v>
      </c>
    </row>
    <row r="65" spans="1:13" x14ac:dyDescent="0.25">
      <c r="A65" t="e">
        <f>+#REF!</f>
        <v>#REF!</v>
      </c>
      <c r="B65" s="79" t="e">
        <f>IF(E65&gt;0,#REF!,0)</f>
        <v>#REF!</v>
      </c>
      <c r="C65" t="e">
        <f>IF(E65&gt;0,#REF!,0)</f>
        <v>#REF!</v>
      </c>
      <c r="D65" s="79" t="e">
        <f>+IF(#REF!&gt;0,#REF!,0)</f>
        <v>#REF!</v>
      </c>
      <c r="E65" t="e">
        <f>+IF(#REF!&gt;0,#REF!,0)</f>
        <v>#REF!</v>
      </c>
      <c r="F65" s="81" t="e">
        <f t="shared" si="5"/>
        <v>#REF!</v>
      </c>
      <c r="G65" s="79" t="e">
        <f>+IF(E65&gt;0,#REF!,0)</f>
        <v>#REF!</v>
      </c>
      <c r="H65" s="79" t="e">
        <f>+IF(E65&gt;0,#REF!,0)</f>
        <v>#REF!</v>
      </c>
      <c r="I65" s="79" t="e">
        <f>+IF(E65&gt;0,#REF!,0)</f>
        <v>#REF!</v>
      </c>
      <c r="J65" s="79" t="e">
        <f>+IF(E65&gt;0,#REF!,0)</f>
        <v>#REF!</v>
      </c>
      <c r="K65" s="79" t="e">
        <f>+IF(E65&gt;0,#REF!,0)</f>
        <v>#REF!</v>
      </c>
      <c r="L65" s="79" t="e">
        <f>+IF(E65&gt;0,#REF!,0)</f>
        <v>#REF!</v>
      </c>
      <c r="M65" s="79" t="e">
        <f>+IF(E65&gt;0,#REF!,0)</f>
        <v>#REF!</v>
      </c>
    </row>
    <row r="66" spans="1:13" x14ac:dyDescent="0.25">
      <c r="A66" t="e">
        <f>+#REF!</f>
        <v>#REF!</v>
      </c>
      <c r="B66" s="79" t="e">
        <f>IF(E66&gt;0,#REF!,0)</f>
        <v>#REF!</v>
      </c>
      <c r="C66" t="e">
        <f>IF(E66&gt;0,#REF!,0)</f>
        <v>#REF!</v>
      </c>
      <c r="D66" s="79" t="e">
        <f>+IF(#REF!&gt;0,#REF!,0)</f>
        <v>#REF!</v>
      </c>
      <c r="E66" t="e">
        <f>+IF(#REF!&gt;0,#REF!,0)</f>
        <v>#REF!</v>
      </c>
      <c r="F66" s="81" t="e">
        <f t="shared" si="5"/>
        <v>#REF!</v>
      </c>
      <c r="G66" s="79" t="e">
        <f>+IF(E66&gt;0,#REF!,0)</f>
        <v>#REF!</v>
      </c>
      <c r="H66" s="79" t="e">
        <f>+IF(E66&gt;0,#REF!,0)</f>
        <v>#REF!</v>
      </c>
      <c r="I66" s="79" t="e">
        <f>+IF(E66&gt;0,#REF!,0)</f>
        <v>#REF!</v>
      </c>
      <c r="J66" s="79" t="e">
        <f>+IF(E66&gt;0,#REF!,0)</f>
        <v>#REF!</v>
      </c>
      <c r="K66" s="79" t="e">
        <f>+IF(E66&gt;0,#REF!,0)</f>
        <v>#REF!</v>
      </c>
      <c r="L66" s="79" t="e">
        <f>+IF(E66&gt;0,#REF!,0)</f>
        <v>#REF!</v>
      </c>
      <c r="M66" s="79" t="e">
        <f>+IF(E66&gt;0,#REF!,0)</f>
        <v>#REF!</v>
      </c>
    </row>
    <row r="67" spans="1:13" x14ac:dyDescent="0.25">
      <c r="A67" t="e">
        <f>+#REF!</f>
        <v>#REF!</v>
      </c>
      <c r="B67" s="79" t="e">
        <f>IF(E67&gt;0,#REF!,0)</f>
        <v>#REF!</v>
      </c>
      <c r="C67" t="e">
        <f>IF(E67&gt;0,#REF!,0)</f>
        <v>#REF!</v>
      </c>
      <c r="D67" s="79" t="e">
        <f>+IF(#REF!&gt;0,#REF!,0)</f>
        <v>#REF!</v>
      </c>
      <c r="E67" t="e">
        <f>+IF(#REF!&gt;0,#REF!,0)</f>
        <v>#REF!</v>
      </c>
      <c r="F67" s="81" t="e">
        <f t="shared" si="5"/>
        <v>#REF!</v>
      </c>
      <c r="G67" s="79" t="e">
        <f>+IF(E67&gt;0,#REF!,0)</f>
        <v>#REF!</v>
      </c>
      <c r="H67" s="79" t="e">
        <f>+IF(E67&gt;0,#REF!,0)</f>
        <v>#REF!</v>
      </c>
      <c r="I67" s="79" t="e">
        <f>+IF(E67&gt;0,#REF!,0)</f>
        <v>#REF!</v>
      </c>
      <c r="J67" s="79" t="e">
        <f>+IF(E67&gt;0,#REF!,0)</f>
        <v>#REF!</v>
      </c>
      <c r="K67" s="79" t="e">
        <f>+IF(E67&gt;0,#REF!,0)</f>
        <v>#REF!</v>
      </c>
      <c r="L67" s="79" t="e">
        <f>+IF(E67&gt;0,#REF!,0)</f>
        <v>#REF!</v>
      </c>
      <c r="M67" s="79" t="e">
        <f>+IF(E67&gt;0,#REF!,0)</f>
        <v>#REF!</v>
      </c>
    </row>
    <row r="68" spans="1:13" x14ac:dyDescent="0.25">
      <c r="A68" t="e">
        <f>+#REF!</f>
        <v>#REF!</v>
      </c>
      <c r="B68" s="79" t="e">
        <f>IF(E68&gt;0,#REF!,0)</f>
        <v>#REF!</v>
      </c>
      <c r="C68" t="e">
        <f>IF(E68&gt;0,#REF!,0)</f>
        <v>#REF!</v>
      </c>
      <c r="D68" s="79" t="e">
        <f>+IF(#REF!&gt;0,#REF!,0)</f>
        <v>#REF!</v>
      </c>
      <c r="E68" t="e">
        <f>+IF(#REF!&gt;0,#REF!,0)</f>
        <v>#REF!</v>
      </c>
      <c r="F68" s="81" t="e">
        <f t="shared" si="5"/>
        <v>#REF!</v>
      </c>
      <c r="G68" s="79" t="e">
        <f>+IF(E68&gt;0,#REF!,0)</f>
        <v>#REF!</v>
      </c>
      <c r="H68" s="79" t="e">
        <f>+IF(E68&gt;0,#REF!,0)</f>
        <v>#REF!</v>
      </c>
      <c r="I68" s="79" t="e">
        <f>+IF(E68&gt;0,#REF!,0)</f>
        <v>#REF!</v>
      </c>
      <c r="J68" s="79" t="e">
        <f>+IF(E68&gt;0,#REF!,0)</f>
        <v>#REF!</v>
      </c>
      <c r="K68" s="79" t="e">
        <f>+IF(E68&gt;0,#REF!,0)</f>
        <v>#REF!</v>
      </c>
      <c r="L68" s="79" t="e">
        <f>+IF(E68&gt;0,#REF!,0)</f>
        <v>#REF!</v>
      </c>
      <c r="M68" s="79" t="e">
        <f>+IF(E68&gt;0,#REF!,0)</f>
        <v>#REF!</v>
      </c>
    </row>
    <row r="69" spans="1:13" x14ac:dyDescent="0.25">
      <c r="A69" t="e">
        <f>+#REF!</f>
        <v>#REF!</v>
      </c>
      <c r="B69" s="79">
        <f>IF(E69&gt;0,#REF!,0)</f>
        <v>0</v>
      </c>
      <c r="C69">
        <f>IF(E69&gt;0,#REF!,0)</f>
        <v>0</v>
      </c>
      <c r="D69" s="79">
        <f>IFERROR(VLOOKUP(1,#REF!,3,FALSE),0)</f>
        <v>0</v>
      </c>
      <c r="E69">
        <f>IF(D69&gt;0,1,0)</f>
        <v>0</v>
      </c>
      <c r="F69" s="81">
        <f>SUM(G69:M69)</f>
        <v>0</v>
      </c>
      <c r="G69" s="79">
        <f>+IF(E69&gt;0,#REF!,0)</f>
        <v>0</v>
      </c>
      <c r="H69" s="79">
        <f>+IF(E69&gt;0,#REF!,0)</f>
        <v>0</v>
      </c>
      <c r="I69" s="79">
        <f>+IF(E69&gt;0,#REF!,0)</f>
        <v>0</v>
      </c>
      <c r="J69" s="79">
        <f>+IF(E69&gt;0,#REF!,0)</f>
        <v>0</v>
      </c>
      <c r="K69" s="79">
        <f>+IF(E69&gt;0,#REF!,0)</f>
        <v>0</v>
      </c>
      <c r="L69" s="79">
        <f>+IF(E69&gt;0,#REF!,0)</f>
        <v>0</v>
      </c>
      <c r="M69" s="79">
        <f>+IF(E69&gt;0,#REF!,0)</f>
        <v>0</v>
      </c>
    </row>
    <row r="70" spans="1:13" x14ac:dyDescent="0.25">
      <c r="A70" t="e">
        <f>+#REF!</f>
        <v>#REF!</v>
      </c>
      <c r="B70" s="79" t="e">
        <f>IF(E70&gt;0,#REF!,0)</f>
        <v>#REF!</v>
      </c>
      <c r="C70" t="e">
        <f>IF(E70&gt;0,#REF!,0)</f>
        <v>#REF!</v>
      </c>
      <c r="D70" s="79" t="e">
        <f>+IF(#REF!&gt;0,#REF!,0)</f>
        <v>#REF!</v>
      </c>
      <c r="E70" t="e">
        <f>+IF(#REF!&gt;0,#REF!,0)</f>
        <v>#REF!</v>
      </c>
      <c r="F70" s="81" t="e">
        <f t="shared" ref="F70:F79" si="6">SUM(G70:M70)</f>
        <v>#REF!</v>
      </c>
      <c r="G70" s="79" t="e">
        <f>+IF(E70&gt;0,#REF!,0)</f>
        <v>#REF!</v>
      </c>
      <c r="H70" s="79" t="e">
        <f>+IF(E70&gt;0,#REF!,0)</f>
        <v>#REF!</v>
      </c>
      <c r="I70" s="79" t="e">
        <f>+IF(E70&gt;0,#REF!,0)</f>
        <v>#REF!</v>
      </c>
      <c r="J70" s="79" t="e">
        <f>+IF(E70&gt;0,#REF!,0)</f>
        <v>#REF!</v>
      </c>
      <c r="K70" s="79" t="e">
        <f>+IF(E70&gt;0,#REF!,0)</f>
        <v>#REF!</v>
      </c>
      <c r="L70" s="79" t="e">
        <f>+IF(E70&gt;0,#REF!,0)</f>
        <v>#REF!</v>
      </c>
      <c r="M70" s="79" t="e">
        <f>+IF(E70&gt;0,#REF!,0)</f>
        <v>#REF!</v>
      </c>
    </row>
    <row r="71" spans="1:13" x14ac:dyDescent="0.25">
      <c r="A71" t="e">
        <f>+#REF!</f>
        <v>#REF!</v>
      </c>
      <c r="B71" s="79" t="e">
        <f>IF(E71&gt;0,#REF!,0)</f>
        <v>#REF!</v>
      </c>
      <c r="C71" t="e">
        <f>IF(E71&gt;0,#REF!,0)</f>
        <v>#REF!</v>
      </c>
      <c r="D71" s="79" t="e">
        <f>+IF(#REF!&gt;0,#REF!,0)</f>
        <v>#REF!</v>
      </c>
      <c r="E71" t="e">
        <f>+IF(#REF!&gt;0,#REF!,0)</f>
        <v>#REF!</v>
      </c>
      <c r="F71" s="81" t="e">
        <f t="shared" si="6"/>
        <v>#REF!</v>
      </c>
      <c r="G71" s="79" t="e">
        <f>+IF(E71&gt;0,#REF!,0)</f>
        <v>#REF!</v>
      </c>
      <c r="H71" s="79" t="e">
        <f>+IF(E71&gt;0,#REF!,0)</f>
        <v>#REF!</v>
      </c>
      <c r="I71" s="79" t="e">
        <f>+IF(E71&gt;0,#REF!,0)</f>
        <v>#REF!</v>
      </c>
      <c r="J71" s="79" t="e">
        <f>+IF(E71&gt;0,#REF!,0)</f>
        <v>#REF!</v>
      </c>
      <c r="K71" s="79" t="e">
        <f>+IF(E71&gt;0,#REF!,0)</f>
        <v>#REF!</v>
      </c>
      <c r="L71" s="79" t="e">
        <f>+IF(E71&gt;0,#REF!,0)</f>
        <v>#REF!</v>
      </c>
      <c r="M71" s="79" t="e">
        <f>+IF(E71&gt;0,#REF!,0)</f>
        <v>#REF!</v>
      </c>
    </row>
    <row r="72" spans="1:13" x14ac:dyDescent="0.25">
      <c r="A72" t="e">
        <f>+#REF!</f>
        <v>#REF!</v>
      </c>
      <c r="B72" s="79" t="e">
        <f>IF(E72&gt;0,#REF!,0)</f>
        <v>#REF!</v>
      </c>
      <c r="C72" t="e">
        <f>IF(E72&gt;0,#REF!,0)</f>
        <v>#REF!</v>
      </c>
      <c r="D72" s="79" t="e">
        <f>+IF(#REF!&gt;0,#REF!,0)</f>
        <v>#REF!</v>
      </c>
      <c r="E72" t="e">
        <f>+IF(#REF!&gt;0,#REF!,0)</f>
        <v>#REF!</v>
      </c>
      <c r="F72" s="81" t="e">
        <f t="shared" si="6"/>
        <v>#REF!</v>
      </c>
      <c r="G72" s="79" t="e">
        <f>+IF(E72&gt;0,#REF!,0)</f>
        <v>#REF!</v>
      </c>
      <c r="H72" s="79" t="e">
        <f>+IF(E72&gt;0,#REF!,0)</f>
        <v>#REF!</v>
      </c>
      <c r="I72" s="79" t="e">
        <f>+IF(E72&gt;0,#REF!,0)</f>
        <v>#REF!</v>
      </c>
      <c r="J72" s="79" t="e">
        <f>+IF(E72&gt;0,#REF!,0)</f>
        <v>#REF!</v>
      </c>
      <c r="K72" s="79" t="e">
        <f>+IF(E72&gt;0,#REF!,0)</f>
        <v>#REF!</v>
      </c>
      <c r="L72" s="79" t="e">
        <f>+IF(E72&gt;0,#REF!,0)</f>
        <v>#REF!</v>
      </c>
      <c r="M72" s="79" t="e">
        <f>+IF(E72&gt;0,#REF!,0)</f>
        <v>#REF!</v>
      </c>
    </row>
    <row r="73" spans="1:13" x14ac:dyDescent="0.25">
      <c r="A73" t="e">
        <f>+#REF!</f>
        <v>#REF!</v>
      </c>
      <c r="B73" s="79" t="e">
        <f>IF(E73&gt;0,#REF!,0)</f>
        <v>#REF!</v>
      </c>
      <c r="C73" t="e">
        <f>IF(E73&gt;0,#REF!,0)</f>
        <v>#REF!</v>
      </c>
      <c r="D73" s="79" t="e">
        <f>+IF(#REF!&gt;0,#REF!,0)</f>
        <v>#REF!</v>
      </c>
      <c r="E73" t="e">
        <f>+IF(#REF!&gt;0,#REF!,0)</f>
        <v>#REF!</v>
      </c>
      <c r="F73" s="81" t="e">
        <f t="shared" si="6"/>
        <v>#REF!</v>
      </c>
      <c r="G73" s="79" t="e">
        <f>+IF(E73&gt;0,#REF!,0)</f>
        <v>#REF!</v>
      </c>
      <c r="H73" s="79" t="e">
        <f>+IF(E73&gt;0,#REF!,0)</f>
        <v>#REF!</v>
      </c>
      <c r="I73" s="79" t="e">
        <f>+IF(E73&gt;0,#REF!,0)</f>
        <v>#REF!</v>
      </c>
      <c r="J73" s="79" t="e">
        <f>+IF(E73&gt;0,#REF!,0)</f>
        <v>#REF!</v>
      </c>
      <c r="K73" s="79" t="e">
        <f>+IF(E73&gt;0,#REF!,0)</f>
        <v>#REF!</v>
      </c>
      <c r="L73" s="79" t="e">
        <f>+IF(E73&gt;0,#REF!,0)</f>
        <v>#REF!</v>
      </c>
      <c r="M73" s="79" t="e">
        <f>+IF(E73&gt;0,#REF!,0)</f>
        <v>#REF!</v>
      </c>
    </row>
    <row r="74" spans="1:13" x14ac:dyDescent="0.25">
      <c r="A74" t="e">
        <f>+#REF!</f>
        <v>#REF!</v>
      </c>
      <c r="B74" s="79" t="e">
        <f>IF(E74&gt;0,#REF!,0)</f>
        <v>#REF!</v>
      </c>
      <c r="C74" t="e">
        <f>IF(E74&gt;0,#REF!,0)</f>
        <v>#REF!</v>
      </c>
      <c r="D74" s="79" t="e">
        <f>+IF(#REF!&gt;0,#REF!,0)</f>
        <v>#REF!</v>
      </c>
      <c r="E74" t="e">
        <f>+IF(#REF!&gt;0,#REF!,0)</f>
        <v>#REF!</v>
      </c>
      <c r="F74" s="81" t="e">
        <f t="shared" si="6"/>
        <v>#REF!</v>
      </c>
      <c r="G74" s="79" t="e">
        <f>+IF(E74&gt;0,#REF!,0)</f>
        <v>#REF!</v>
      </c>
      <c r="H74" s="79" t="e">
        <f>+IF(E74&gt;0,#REF!,0)</f>
        <v>#REF!</v>
      </c>
      <c r="I74" s="79" t="e">
        <f>+IF(E74&gt;0,#REF!,0)</f>
        <v>#REF!</v>
      </c>
      <c r="J74" s="79" t="e">
        <f>+IF(E74&gt;0,#REF!,0)</f>
        <v>#REF!</v>
      </c>
      <c r="K74" s="79" t="e">
        <f>+IF(E74&gt;0,#REF!,0)</f>
        <v>#REF!</v>
      </c>
      <c r="L74" s="79" t="e">
        <f>+IF(E74&gt;0,#REF!,0)</f>
        <v>#REF!</v>
      </c>
      <c r="M74" s="79" t="e">
        <f>+IF(E74&gt;0,#REF!,0)</f>
        <v>#REF!</v>
      </c>
    </row>
    <row r="75" spans="1:13" x14ac:dyDescent="0.25">
      <c r="A75" t="e">
        <f>+#REF!</f>
        <v>#REF!</v>
      </c>
      <c r="B75" s="79" t="e">
        <f>IF(E75&gt;0,#REF!,0)</f>
        <v>#REF!</v>
      </c>
      <c r="C75" t="e">
        <f>IF(E75&gt;0,#REF!,0)</f>
        <v>#REF!</v>
      </c>
      <c r="D75" s="79" t="e">
        <f>+IF(#REF!&gt;0,#REF!,0)</f>
        <v>#REF!</v>
      </c>
      <c r="E75" t="e">
        <f>+IF(#REF!&gt;0,#REF!,0)</f>
        <v>#REF!</v>
      </c>
      <c r="F75" s="81" t="e">
        <f t="shared" si="6"/>
        <v>#REF!</v>
      </c>
      <c r="G75" s="79" t="e">
        <f>+IF(E75&gt;0,#REF!,0)</f>
        <v>#REF!</v>
      </c>
      <c r="H75" s="79" t="e">
        <f>+IF(E75&gt;0,#REF!,0)</f>
        <v>#REF!</v>
      </c>
      <c r="I75" s="79" t="e">
        <f>+IF(E75&gt;0,#REF!,0)</f>
        <v>#REF!</v>
      </c>
      <c r="J75" s="79" t="e">
        <f>+IF(E75&gt;0,#REF!,0)</f>
        <v>#REF!</v>
      </c>
      <c r="K75" s="79" t="e">
        <f>+IF(E75&gt;0,#REF!,0)</f>
        <v>#REF!</v>
      </c>
      <c r="L75" s="79" t="e">
        <f>+IF(E75&gt;0,#REF!,0)</f>
        <v>#REF!</v>
      </c>
      <c r="M75" s="79" t="e">
        <f>+IF(E75&gt;0,#REF!,0)</f>
        <v>#REF!</v>
      </c>
    </row>
    <row r="76" spans="1:13" x14ac:dyDescent="0.25">
      <c r="A76" t="e">
        <f>+#REF!</f>
        <v>#REF!</v>
      </c>
      <c r="B76" s="79" t="e">
        <f>IF(E76&gt;0,#REF!,0)</f>
        <v>#REF!</v>
      </c>
      <c r="C76" t="e">
        <f>IF(E76&gt;0,#REF!,0)</f>
        <v>#REF!</v>
      </c>
      <c r="D76" s="79" t="e">
        <f>+IF(#REF!&gt;0,#REF!,0)</f>
        <v>#REF!</v>
      </c>
      <c r="E76" t="e">
        <f>+IF(#REF!&gt;0,#REF!,0)</f>
        <v>#REF!</v>
      </c>
      <c r="F76" s="81" t="e">
        <f t="shared" si="6"/>
        <v>#REF!</v>
      </c>
      <c r="G76" s="79" t="e">
        <f>+IF(E76&gt;0,#REF!,0)</f>
        <v>#REF!</v>
      </c>
      <c r="H76" s="79" t="e">
        <f>+IF(E76&gt;0,#REF!,0)</f>
        <v>#REF!</v>
      </c>
      <c r="I76" s="79" t="e">
        <f>+IF(E76&gt;0,#REF!,0)</f>
        <v>#REF!</v>
      </c>
      <c r="J76" s="79" t="e">
        <f>+IF(E76&gt;0,#REF!,0)</f>
        <v>#REF!</v>
      </c>
      <c r="K76" s="79" t="e">
        <f>+IF(E76&gt;0,#REF!,0)</f>
        <v>#REF!</v>
      </c>
      <c r="L76" s="79" t="e">
        <f>+IF(E76&gt;0,#REF!,0)</f>
        <v>#REF!</v>
      </c>
      <c r="M76" s="79" t="e">
        <f>+IF(E76&gt;0,#REF!,0)</f>
        <v>#REF!</v>
      </c>
    </row>
    <row r="77" spans="1:13" x14ac:dyDescent="0.25">
      <c r="A77" t="e">
        <f>+#REF!</f>
        <v>#REF!</v>
      </c>
      <c r="B77" s="79" t="e">
        <f>IF(E77&gt;0,#REF!,0)</f>
        <v>#REF!</v>
      </c>
      <c r="C77" t="e">
        <f>IF(E77&gt;0,#REF!,0)</f>
        <v>#REF!</v>
      </c>
      <c r="D77" s="79" t="e">
        <f>+IF(#REF!&gt;0,#REF!,0)</f>
        <v>#REF!</v>
      </c>
      <c r="E77" t="e">
        <f>+IF(#REF!&gt;0,#REF!,0)</f>
        <v>#REF!</v>
      </c>
      <c r="F77" s="81" t="e">
        <f t="shared" si="6"/>
        <v>#REF!</v>
      </c>
      <c r="G77" s="79" t="e">
        <f>+IF(E77&gt;0,#REF!,0)</f>
        <v>#REF!</v>
      </c>
      <c r="H77" s="79" t="e">
        <f>+IF(E77&gt;0,#REF!,0)</f>
        <v>#REF!</v>
      </c>
      <c r="I77" s="79" t="e">
        <f>+IF(E77&gt;0,#REF!,0)</f>
        <v>#REF!</v>
      </c>
      <c r="J77" s="79" t="e">
        <f>+IF(E77&gt;0,#REF!,0)</f>
        <v>#REF!</v>
      </c>
      <c r="K77" s="79" t="e">
        <f>+IF(E77&gt;0,#REF!,0)</f>
        <v>#REF!</v>
      </c>
      <c r="L77" s="79" t="e">
        <f>+IF(E77&gt;0,#REF!,0)</f>
        <v>#REF!</v>
      </c>
      <c r="M77" s="79" t="e">
        <f>+IF(E77&gt;0,#REF!,0)</f>
        <v>#REF!</v>
      </c>
    </row>
    <row r="78" spans="1:13" x14ac:dyDescent="0.25">
      <c r="A78" t="e">
        <f>+#REF!</f>
        <v>#REF!</v>
      </c>
      <c r="B78" s="79" t="e">
        <f>IF(E78&gt;0,#REF!,0)</f>
        <v>#REF!</v>
      </c>
      <c r="C78" t="e">
        <f>IF(E78&gt;0,#REF!,0)</f>
        <v>#REF!</v>
      </c>
      <c r="D78" s="79" t="e">
        <f>+IF(#REF!&gt;0,#REF!,0)</f>
        <v>#REF!</v>
      </c>
      <c r="E78" t="e">
        <f>+IF(#REF!&gt;0,#REF!,0)</f>
        <v>#REF!</v>
      </c>
      <c r="F78" s="81" t="e">
        <f t="shared" si="6"/>
        <v>#REF!</v>
      </c>
      <c r="G78" s="79" t="e">
        <f>+IF(E78&gt;0,#REF!,0)</f>
        <v>#REF!</v>
      </c>
      <c r="H78" s="79" t="e">
        <f>+IF(E78&gt;0,#REF!,0)</f>
        <v>#REF!</v>
      </c>
      <c r="I78" s="79" t="e">
        <f>+IF(E78&gt;0,#REF!,0)</f>
        <v>#REF!</v>
      </c>
      <c r="J78" s="79" t="e">
        <f>+IF(E78&gt;0,#REF!,0)</f>
        <v>#REF!</v>
      </c>
      <c r="K78" s="79" t="e">
        <f>+IF(E78&gt;0,#REF!,0)</f>
        <v>#REF!</v>
      </c>
      <c r="L78" s="79" t="e">
        <f>+IF(E78&gt;0,#REF!,0)</f>
        <v>#REF!</v>
      </c>
      <c r="M78" s="79" t="e">
        <f>+IF(E78&gt;0,#REF!,0)</f>
        <v>#REF!</v>
      </c>
    </row>
    <row r="79" spans="1:13" x14ac:dyDescent="0.25">
      <c r="A79" t="e">
        <f>+#REF!</f>
        <v>#REF!</v>
      </c>
      <c r="B79" s="79" t="e">
        <f>IF(E79&gt;0,#REF!,0)</f>
        <v>#REF!</v>
      </c>
      <c r="C79" t="e">
        <f>IF(E79&gt;0,#REF!,0)</f>
        <v>#REF!</v>
      </c>
      <c r="D79" s="79" t="e">
        <f>+IF(#REF!&gt;0,#REF!,0)</f>
        <v>#REF!</v>
      </c>
      <c r="E79" t="e">
        <f>+IF(#REF!&gt;0,#REF!,0)</f>
        <v>#REF!</v>
      </c>
      <c r="F79" s="81" t="e">
        <f t="shared" si="6"/>
        <v>#REF!</v>
      </c>
      <c r="G79" s="79" t="e">
        <f>+IF(E79&gt;0,#REF!,0)</f>
        <v>#REF!</v>
      </c>
      <c r="H79" s="79" t="e">
        <f>+IF(E79&gt;0,#REF!,0)</f>
        <v>#REF!</v>
      </c>
      <c r="I79" s="79" t="e">
        <f>+IF(E79&gt;0,#REF!,0)</f>
        <v>#REF!</v>
      </c>
      <c r="J79" s="79" t="e">
        <f>+IF(E79&gt;0,#REF!,0)</f>
        <v>#REF!</v>
      </c>
      <c r="K79" s="79" t="e">
        <f>+IF(E79&gt;0,#REF!,0)</f>
        <v>#REF!</v>
      </c>
      <c r="L79" s="79" t="e">
        <f>+IF(E79&gt;0,#REF!,0)</f>
        <v>#REF!</v>
      </c>
      <c r="M79" s="79" t="e">
        <f>+IF(E79&gt;0,#REF!,0)</f>
        <v>#REF!</v>
      </c>
    </row>
    <row r="80" spans="1:13" x14ac:dyDescent="0.25">
      <c r="A80" t="e">
        <f>+#REF!</f>
        <v>#REF!</v>
      </c>
      <c r="B80" s="79">
        <f>IF(E80&gt;0,#REF!,0)</f>
        <v>0</v>
      </c>
      <c r="C80">
        <f>IF(E80&gt;0,#REF!,0)</f>
        <v>0</v>
      </c>
      <c r="D80" s="79">
        <f>IFERROR(VLOOKUP(1,#REF!,3,FALSE),0)</f>
        <v>0</v>
      </c>
      <c r="E80">
        <f>IF(D80&gt;0,1,0)</f>
        <v>0</v>
      </c>
      <c r="F80" s="81">
        <f>SUM(G80:M80)</f>
        <v>0</v>
      </c>
      <c r="G80" s="79">
        <f>+IF(E80&gt;0,#REF!,0)</f>
        <v>0</v>
      </c>
      <c r="H80" s="79">
        <f>+IF(E80&gt;0,#REF!,0)</f>
        <v>0</v>
      </c>
      <c r="I80" s="79">
        <f>+IF(E80&gt;0,#REF!,0)</f>
        <v>0</v>
      </c>
      <c r="J80" s="79">
        <f>+IF(E80&gt;0,#REF!,0)</f>
        <v>0</v>
      </c>
      <c r="K80" s="79">
        <f>+IF(E80&gt;0,#REF!,0)</f>
        <v>0</v>
      </c>
      <c r="L80" s="79">
        <f>+IF(E80&gt;0,#REF!,0)</f>
        <v>0</v>
      </c>
      <c r="M80" s="79">
        <f>+IF(E80&gt;0,#REF!,0)</f>
        <v>0</v>
      </c>
    </row>
    <row r="81" spans="1:13" x14ac:dyDescent="0.25">
      <c r="A81" t="e">
        <f>+#REF!</f>
        <v>#REF!</v>
      </c>
      <c r="B81" s="79" t="e">
        <f>IF(E81&gt;0,#REF!,0)</f>
        <v>#REF!</v>
      </c>
      <c r="C81" t="e">
        <f>IF(E81&gt;0,#REF!,0)</f>
        <v>#REF!</v>
      </c>
      <c r="D81" s="79" t="e">
        <f>+IF(#REF!&gt;0,#REF!,0)</f>
        <v>#REF!</v>
      </c>
      <c r="E81" t="e">
        <f>+IF(#REF!&gt;0,#REF!,0)</f>
        <v>#REF!</v>
      </c>
      <c r="F81" s="81" t="e">
        <f t="shared" ref="F81:F90" si="7">SUM(G81:M81)</f>
        <v>#REF!</v>
      </c>
      <c r="G81" s="79" t="e">
        <f>+IF(E81&gt;0,#REF!,0)</f>
        <v>#REF!</v>
      </c>
      <c r="H81" s="79" t="e">
        <f>+IF(E81&gt;0,#REF!,0)</f>
        <v>#REF!</v>
      </c>
      <c r="I81" s="79" t="e">
        <f>+IF(E81&gt;0,#REF!,0)</f>
        <v>#REF!</v>
      </c>
      <c r="J81" s="79" t="e">
        <f>+IF(E81&gt;0,#REF!,0)</f>
        <v>#REF!</v>
      </c>
      <c r="K81" s="79" t="e">
        <f>+IF(E81&gt;0,#REF!,0)</f>
        <v>#REF!</v>
      </c>
      <c r="L81" s="79" t="e">
        <f>+IF(E81&gt;0,#REF!,0)</f>
        <v>#REF!</v>
      </c>
      <c r="M81" s="79" t="e">
        <f>+IF(E81&gt;0,#REF!,0)</f>
        <v>#REF!</v>
      </c>
    </row>
    <row r="82" spans="1:13" x14ac:dyDescent="0.25">
      <c r="A82" t="e">
        <f>+#REF!</f>
        <v>#REF!</v>
      </c>
      <c r="B82" s="79" t="e">
        <f>IF(E82&gt;0,#REF!,0)</f>
        <v>#REF!</v>
      </c>
      <c r="C82" t="e">
        <f>IF(E82&gt;0,#REF!,0)</f>
        <v>#REF!</v>
      </c>
      <c r="D82" s="79" t="e">
        <f>+IF(#REF!&gt;0,#REF!,0)</f>
        <v>#REF!</v>
      </c>
      <c r="E82" t="e">
        <f>+IF(#REF!&gt;0,#REF!,0)</f>
        <v>#REF!</v>
      </c>
      <c r="F82" s="81" t="e">
        <f t="shared" si="7"/>
        <v>#REF!</v>
      </c>
      <c r="G82" s="79" t="e">
        <f>+IF(E82&gt;0,#REF!,0)</f>
        <v>#REF!</v>
      </c>
      <c r="H82" s="79" t="e">
        <f>+IF(E82&gt;0,#REF!,0)</f>
        <v>#REF!</v>
      </c>
      <c r="I82" s="79" t="e">
        <f>+IF(E82&gt;0,#REF!,0)</f>
        <v>#REF!</v>
      </c>
      <c r="J82" s="79" t="e">
        <f>+IF(E82&gt;0,#REF!,0)</f>
        <v>#REF!</v>
      </c>
      <c r="K82" s="79" t="e">
        <f>+IF(E82&gt;0,#REF!,0)</f>
        <v>#REF!</v>
      </c>
      <c r="L82" s="79" t="e">
        <f>+IF(E82&gt;0,#REF!,0)</f>
        <v>#REF!</v>
      </c>
      <c r="M82" s="79" t="e">
        <f>+IF(E82&gt;0,#REF!,0)</f>
        <v>#REF!</v>
      </c>
    </row>
    <row r="83" spans="1:13" x14ac:dyDescent="0.25">
      <c r="A83" t="e">
        <f>+#REF!</f>
        <v>#REF!</v>
      </c>
      <c r="B83" s="79" t="e">
        <f>IF(E83&gt;0,#REF!,0)</f>
        <v>#REF!</v>
      </c>
      <c r="C83" t="e">
        <f>IF(E83&gt;0,#REF!,0)</f>
        <v>#REF!</v>
      </c>
      <c r="D83" s="79" t="e">
        <f>+IF(#REF!&gt;0,#REF!,0)</f>
        <v>#REF!</v>
      </c>
      <c r="E83" t="e">
        <f>+IF(#REF!&gt;0,#REF!,0)</f>
        <v>#REF!</v>
      </c>
      <c r="F83" s="81" t="e">
        <f t="shared" si="7"/>
        <v>#REF!</v>
      </c>
      <c r="G83" s="79" t="e">
        <f>+IF(E83&gt;0,#REF!,0)</f>
        <v>#REF!</v>
      </c>
      <c r="H83" s="79" t="e">
        <f>+IF(E83&gt;0,#REF!,0)</f>
        <v>#REF!</v>
      </c>
      <c r="I83" s="79" t="e">
        <f>+IF(E83&gt;0,#REF!,0)</f>
        <v>#REF!</v>
      </c>
      <c r="J83" s="79" t="e">
        <f>+IF(E83&gt;0,#REF!,0)</f>
        <v>#REF!</v>
      </c>
      <c r="K83" s="79" t="e">
        <f>+IF(E83&gt;0,#REF!,0)</f>
        <v>#REF!</v>
      </c>
      <c r="L83" s="79" t="e">
        <f>+IF(E83&gt;0,#REF!,0)</f>
        <v>#REF!</v>
      </c>
      <c r="M83" s="79" t="e">
        <f>+IF(E83&gt;0,#REF!,0)</f>
        <v>#REF!</v>
      </c>
    </row>
    <row r="84" spans="1:13" x14ac:dyDescent="0.25">
      <c r="A84" t="e">
        <f>+#REF!</f>
        <v>#REF!</v>
      </c>
      <c r="B84" s="79" t="e">
        <f>IF(E84&gt;0,#REF!,0)</f>
        <v>#REF!</v>
      </c>
      <c r="C84" t="e">
        <f>IF(E84&gt;0,#REF!,0)</f>
        <v>#REF!</v>
      </c>
      <c r="D84" s="79" t="e">
        <f>+IF(#REF!&gt;0,#REF!,0)</f>
        <v>#REF!</v>
      </c>
      <c r="E84" t="e">
        <f>+IF(#REF!&gt;0,#REF!,0)</f>
        <v>#REF!</v>
      </c>
      <c r="F84" s="81" t="e">
        <f t="shared" si="7"/>
        <v>#REF!</v>
      </c>
      <c r="G84" s="79" t="e">
        <f>+IF(E84&gt;0,#REF!,0)</f>
        <v>#REF!</v>
      </c>
      <c r="H84" s="79" t="e">
        <f>+IF(E84&gt;0,#REF!,0)</f>
        <v>#REF!</v>
      </c>
      <c r="I84" s="79" t="e">
        <f>+IF(E84&gt;0,#REF!,0)</f>
        <v>#REF!</v>
      </c>
      <c r="J84" s="79" t="e">
        <f>+IF(E84&gt;0,#REF!,0)</f>
        <v>#REF!</v>
      </c>
      <c r="K84" s="79" t="e">
        <f>+IF(E84&gt;0,#REF!,0)</f>
        <v>#REF!</v>
      </c>
      <c r="L84" s="79" t="e">
        <f>+IF(E84&gt;0,#REF!,0)</f>
        <v>#REF!</v>
      </c>
      <c r="M84" s="79" t="e">
        <f>+IF(E84&gt;0,#REF!,0)</f>
        <v>#REF!</v>
      </c>
    </row>
    <row r="85" spans="1:13" x14ac:dyDescent="0.25">
      <c r="A85" t="e">
        <f>+#REF!</f>
        <v>#REF!</v>
      </c>
      <c r="B85" s="79" t="e">
        <f>IF(E85&gt;0,#REF!,0)</f>
        <v>#REF!</v>
      </c>
      <c r="C85" t="e">
        <f>IF(E85&gt;0,#REF!,0)</f>
        <v>#REF!</v>
      </c>
      <c r="D85" s="79" t="e">
        <f>+IF(#REF!&gt;0,#REF!,0)</f>
        <v>#REF!</v>
      </c>
      <c r="E85" t="e">
        <f>+IF(#REF!&gt;0,#REF!,0)</f>
        <v>#REF!</v>
      </c>
      <c r="F85" s="81" t="e">
        <f t="shared" si="7"/>
        <v>#REF!</v>
      </c>
      <c r="G85" s="79" t="e">
        <f>+IF(E85&gt;0,#REF!,0)</f>
        <v>#REF!</v>
      </c>
      <c r="H85" s="79" t="e">
        <f>+IF(E85&gt;0,#REF!,0)</f>
        <v>#REF!</v>
      </c>
      <c r="I85" s="79" t="e">
        <f>+IF(E85&gt;0,#REF!,0)</f>
        <v>#REF!</v>
      </c>
      <c r="J85" s="79" t="e">
        <f>+IF(E85&gt;0,#REF!,0)</f>
        <v>#REF!</v>
      </c>
      <c r="K85" s="79" t="e">
        <f>+IF(E85&gt;0,#REF!,0)</f>
        <v>#REF!</v>
      </c>
      <c r="L85" s="79" t="e">
        <f>+IF(E85&gt;0,#REF!,0)</f>
        <v>#REF!</v>
      </c>
      <c r="M85" s="79" t="e">
        <f>+IF(E85&gt;0,#REF!,0)</f>
        <v>#REF!</v>
      </c>
    </row>
    <row r="86" spans="1:13" x14ac:dyDescent="0.25">
      <c r="A86" t="e">
        <f>+#REF!</f>
        <v>#REF!</v>
      </c>
      <c r="B86" s="79" t="e">
        <f>IF(E86&gt;0,#REF!,0)</f>
        <v>#REF!</v>
      </c>
      <c r="C86" t="e">
        <f>IF(E86&gt;0,#REF!,0)</f>
        <v>#REF!</v>
      </c>
      <c r="D86" s="79" t="e">
        <f>+IF(#REF!&gt;0,#REF!,0)</f>
        <v>#REF!</v>
      </c>
      <c r="E86" t="e">
        <f>+IF(#REF!&gt;0,#REF!,0)</f>
        <v>#REF!</v>
      </c>
      <c r="F86" s="81" t="e">
        <f t="shared" si="7"/>
        <v>#REF!</v>
      </c>
      <c r="G86" s="79" t="e">
        <f>+IF(E86&gt;0,#REF!,0)</f>
        <v>#REF!</v>
      </c>
      <c r="H86" s="79" t="e">
        <f>+IF(E86&gt;0,#REF!,0)</f>
        <v>#REF!</v>
      </c>
      <c r="I86" s="79" t="e">
        <f>+IF(E86&gt;0,#REF!,0)</f>
        <v>#REF!</v>
      </c>
      <c r="J86" s="79" t="e">
        <f>+IF(E86&gt;0,#REF!,0)</f>
        <v>#REF!</v>
      </c>
      <c r="K86" s="79" t="e">
        <f>+IF(E86&gt;0,#REF!,0)</f>
        <v>#REF!</v>
      </c>
      <c r="L86" s="79" t="e">
        <f>+IF(E86&gt;0,#REF!,0)</f>
        <v>#REF!</v>
      </c>
      <c r="M86" s="79" t="e">
        <f>+IF(E86&gt;0,#REF!,0)</f>
        <v>#REF!</v>
      </c>
    </row>
    <row r="87" spans="1:13" x14ac:dyDescent="0.25">
      <c r="A87" t="e">
        <f>+#REF!</f>
        <v>#REF!</v>
      </c>
      <c r="B87" s="79" t="e">
        <f>IF(E87&gt;0,#REF!,0)</f>
        <v>#REF!</v>
      </c>
      <c r="C87" t="e">
        <f>IF(E87&gt;0,#REF!,0)</f>
        <v>#REF!</v>
      </c>
      <c r="D87" s="79" t="e">
        <f>+IF(#REF!&gt;0,#REF!,0)</f>
        <v>#REF!</v>
      </c>
      <c r="E87" t="e">
        <f>+IF(#REF!&gt;0,#REF!,0)</f>
        <v>#REF!</v>
      </c>
      <c r="F87" s="81" t="e">
        <f t="shared" si="7"/>
        <v>#REF!</v>
      </c>
      <c r="G87" s="79" t="e">
        <f>+IF(E87&gt;0,#REF!,0)</f>
        <v>#REF!</v>
      </c>
      <c r="H87" s="79" t="e">
        <f>+IF(E87&gt;0,#REF!,0)</f>
        <v>#REF!</v>
      </c>
      <c r="I87" s="79" t="e">
        <f>+IF(E87&gt;0,#REF!,0)</f>
        <v>#REF!</v>
      </c>
      <c r="J87" s="79" t="e">
        <f>+IF(E87&gt;0,#REF!,0)</f>
        <v>#REF!</v>
      </c>
      <c r="K87" s="79" t="e">
        <f>+IF(E87&gt;0,#REF!,0)</f>
        <v>#REF!</v>
      </c>
      <c r="L87" s="79" t="e">
        <f>+IF(E87&gt;0,#REF!,0)</f>
        <v>#REF!</v>
      </c>
      <c r="M87" s="79" t="e">
        <f>+IF(E87&gt;0,#REF!,0)</f>
        <v>#REF!</v>
      </c>
    </row>
    <row r="88" spans="1:13" x14ac:dyDescent="0.25">
      <c r="A88" t="e">
        <f>+#REF!</f>
        <v>#REF!</v>
      </c>
      <c r="B88" s="79" t="e">
        <f>IF(E88&gt;0,#REF!,0)</f>
        <v>#REF!</v>
      </c>
      <c r="C88" t="e">
        <f>IF(E88&gt;0,#REF!,0)</f>
        <v>#REF!</v>
      </c>
      <c r="D88" s="79" t="e">
        <f>+IF(#REF!&gt;0,#REF!,0)</f>
        <v>#REF!</v>
      </c>
      <c r="E88" t="e">
        <f>+IF(#REF!&gt;0,#REF!,0)</f>
        <v>#REF!</v>
      </c>
      <c r="F88" s="81" t="e">
        <f t="shared" si="7"/>
        <v>#REF!</v>
      </c>
      <c r="G88" s="79" t="e">
        <f>+IF(E88&gt;0,#REF!,0)</f>
        <v>#REF!</v>
      </c>
      <c r="H88" s="79" t="e">
        <f>+IF(E88&gt;0,#REF!,0)</f>
        <v>#REF!</v>
      </c>
      <c r="I88" s="79" t="e">
        <f>+IF(E88&gt;0,#REF!,0)</f>
        <v>#REF!</v>
      </c>
      <c r="J88" s="79" t="e">
        <f>+IF(E88&gt;0,#REF!,0)</f>
        <v>#REF!</v>
      </c>
      <c r="K88" s="79" t="e">
        <f>+IF(E88&gt;0,#REF!,0)</f>
        <v>#REF!</v>
      </c>
      <c r="L88" s="79" t="e">
        <f>+IF(E88&gt;0,#REF!,0)</f>
        <v>#REF!</v>
      </c>
      <c r="M88" s="79" t="e">
        <f>+IF(E88&gt;0,#REF!,0)</f>
        <v>#REF!</v>
      </c>
    </row>
    <row r="89" spans="1:13" x14ac:dyDescent="0.25">
      <c r="A89" t="e">
        <f>+#REF!</f>
        <v>#REF!</v>
      </c>
      <c r="B89" s="79" t="e">
        <f>IF(E89&gt;0,#REF!,0)</f>
        <v>#REF!</v>
      </c>
      <c r="C89" t="e">
        <f>IF(E89&gt;0,#REF!,0)</f>
        <v>#REF!</v>
      </c>
      <c r="D89" s="79" t="e">
        <f>+IF(#REF!&gt;0,#REF!,0)</f>
        <v>#REF!</v>
      </c>
      <c r="E89" t="e">
        <f>+IF(#REF!&gt;0,#REF!,0)</f>
        <v>#REF!</v>
      </c>
      <c r="F89" s="81" t="e">
        <f t="shared" si="7"/>
        <v>#REF!</v>
      </c>
      <c r="G89" s="79" t="e">
        <f>+IF(E89&gt;0,#REF!,0)</f>
        <v>#REF!</v>
      </c>
      <c r="H89" s="79" t="e">
        <f>+IF(E89&gt;0,#REF!,0)</f>
        <v>#REF!</v>
      </c>
      <c r="I89" s="79" t="e">
        <f>+IF(E89&gt;0,#REF!,0)</f>
        <v>#REF!</v>
      </c>
      <c r="J89" s="79" t="e">
        <f>+IF(E89&gt;0,#REF!,0)</f>
        <v>#REF!</v>
      </c>
      <c r="K89" s="79" t="e">
        <f>+IF(E89&gt;0,#REF!,0)</f>
        <v>#REF!</v>
      </c>
      <c r="L89" s="79" t="e">
        <f>+IF(E89&gt;0,#REF!,0)</f>
        <v>#REF!</v>
      </c>
      <c r="M89" s="79" t="e">
        <f>+IF(E89&gt;0,#REF!,0)</f>
        <v>#REF!</v>
      </c>
    </row>
    <row r="90" spans="1:13" x14ac:dyDescent="0.25">
      <c r="A90" t="e">
        <f>+#REF!</f>
        <v>#REF!</v>
      </c>
      <c r="B90" s="79" t="e">
        <f>IF(E90&gt;0,#REF!,0)</f>
        <v>#REF!</v>
      </c>
      <c r="C90" t="e">
        <f>IF(E90&gt;0,#REF!,0)</f>
        <v>#REF!</v>
      </c>
      <c r="D90" s="79" t="e">
        <f>+IF(#REF!&gt;0,#REF!,0)</f>
        <v>#REF!</v>
      </c>
      <c r="E90" t="e">
        <f>+IF(#REF!&gt;0,#REF!,0)</f>
        <v>#REF!</v>
      </c>
      <c r="F90" s="81" t="e">
        <f t="shared" si="7"/>
        <v>#REF!</v>
      </c>
      <c r="G90" s="79" t="e">
        <f>+IF(E90&gt;0,#REF!,0)</f>
        <v>#REF!</v>
      </c>
      <c r="H90" s="79" t="e">
        <f>+IF(E90&gt;0,#REF!,0)</f>
        <v>#REF!</v>
      </c>
      <c r="I90" s="79" t="e">
        <f>+IF(E90&gt;0,#REF!,0)</f>
        <v>#REF!</v>
      </c>
      <c r="J90" s="79" t="e">
        <f>+IF(E90&gt;0,#REF!,0)</f>
        <v>#REF!</v>
      </c>
      <c r="K90" s="79" t="e">
        <f>+IF(E90&gt;0,#REF!,0)</f>
        <v>#REF!</v>
      </c>
      <c r="L90" s="79" t="e">
        <f>+IF(E90&gt;0,#REF!,0)</f>
        <v>#REF!</v>
      </c>
      <c r="M90" s="79" t="e">
        <f>+IF(E90&gt;0,#REF!,0)</f>
        <v>#REF!</v>
      </c>
    </row>
    <row r="91" spans="1:13" x14ac:dyDescent="0.25">
      <c r="A91" t="e">
        <f>+#REF!</f>
        <v>#REF!</v>
      </c>
      <c r="B91" s="79">
        <f>IF(E91&gt;0,#REF!,0)</f>
        <v>0</v>
      </c>
      <c r="C91">
        <f>IF(E91&gt;0,#REF!,0)</f>
        <v>0</v>
      </c>
      <c r="D91" s="79">
        <f>IFERROR(VLOOKUP(1,#REF!,3,FALSE),0)</f>
        <v>0</v>
      </c>
      <c r="E91">
        <f>IF(D91&gt;0,1,0)</f>
        <v>0</v>
      </c>
      <c r="F91" s="81">
        <f>SUM(G91:M91)</f>
        <v>0</v>
      </c>
      <c r="G91" s="79">
        <f>+IF(E91&gt;0,#REF!,0)</f>
        <v>0</v>
      </c>
      <c r="H91" s="79">
        <f>+IF(E91&gt;0,#REF!,0)</f>
        <v>0</v>
      </c>
      <c r="I91" s="79">
        <f>+IF(E91&gt;0,#REF!,0)</f>
        <v>0</v>
      </c>
      <c r="J91" s="79">
        <f>+IF(E91&gt;0,#REF!,0)</f>
        <v>0</v>
      </c>
      <c r="K91" s="79">
        <f>+IF(E91&gt;0,#REF!,0)</f>
        <v>0</v>
      </c>
      <c r="L91" s="79">
        <f>+IF(E91&gt;0,#REF!,0)</f>
        <v>0</v>
      </c>
      <c r="M91" s="79">
        <f>+IF(E91&gt;0,#REF!,0)</f>
        <v>0</v>
      </c>
    </row>
    <row r="92" spans="1:13" x14ac:dyDescent="0.25">
      <c r="A92" t="e">
        <f>+#REF!</f>
        <v>#REF!</v>
      </c>
      <c r="B92" s="79" t="e">
        <f>IF(E92&gt;0,#REF!,0)</f>
        <v>#REF!</v>
      </c>
      <c r="C92" t="e">
        <f>IF(E92&gt;0,#REF!,0)</f>
        <v>#REF!</v>
      </c>
      <c r="D92" s="79" t="e">
        <f>+IF(#REF!&gt;0,#REF!,0)</f>
        <v>#REF!</v>
      </c>
      <c r="E92" t="e">
        <f>+IF(#REF!&gt;0,#REF!,0)</f>
        <v>#REF!</v>
      </c>
      <c r="F92" s="81" t="e">
        <f t="shared" ref="F92:F101" si="8">SUM(G92:M92)</f>
        <v>#REF!</v>
      </c>
      <c r="G92" s="79" t="e">
        <f>+IF(E92&gt;0,#REF!,0)</f>
        <v>#REF!</v>
      </c>
      <c r="H92" s="79" t="e">
        <f>+IF(E92&gt;0,#REF!,0)</f>
        <v>#REF!</v>
      </c>
      <c r="I92" s="79" t="e">
        <f>+IF(E92&gt;0,#REF!,0)</f>
        <v>#REF!</v>
      </c>
      <c r="J92" s="79" t="e">
        <f>+IF(E92&gt;0,#REF!,0)</f>
        <v>#REF!</v>
      </c>
      <c r="K92" s="79" t="e">
        <f>+IF(E92&gt;0,#REF!,0)</f>
        <v>#REF!</v>
      </c>
      <c r="L92" s="79" t="e">
        <f>+IF(E92&gt;0,#REF!,0)</f>
        <v>#REF!</v>
      </c>
      <c r="M92" s="79" t="e">
        <f>+IF(E92&gt;0,#REF!,0)</f>
        <v>#REF!</v>
      </c>
    </row>
    <row r="93" spans="1:13" x14ac:dyDescent="0.25">
      <c r="A93" t="e">
        <f>+#REF!</f>
        <v>#REF!</v>
      </c>
      <c r="B93" s="79" t="e">
        <f>IF(E93&gt;0,#REF!,0)</f>
        <v>#REF!</v>
      </c>
      <c r="C93" t="e">
        <f>IF(E93&gt;0,#REF!,0)</f>
        <v>#REF!</v>
      </c>
      <c r="D93" s="79" t="e">
        <f>+IF(#REF!&gt;0,#REF!,0)</f>
        <v>#REF!</v>
      </c>
      <c r="E93" t="e">
        <f>+IF(#REF!&gt;0,#REF!,0)</f>
        <v>#REF!</v>
      </c>
      <c r="F93" s="81" t="e">
        <f t="shared" si="8"/>
        <v>#REF!</v>
      </c>
      <c r="G93" s="79" t="e">
        <f>+IF(E93&gt;0,#REF!,0)</f>
        <v>#REF!</v>
      </c>
      <c r="H93" s="79" t="e">
        <f>+IF(E93&gt;0,#REF!,0)</f>
        <v>#REF!</v>
      </c>
      <c r="I93" s="79" t="e">
        <f>+IF(E93&gt;0,#REF!,0)</f>
        <v>#REF!</v>
      </c>
      <c r="J93" s="79" t="e">
        <f>+IF(E93&gt;0,#REF!,0)</f>
        <v>#REF!</v>
      </c>
      <c r="K93" s="79" t="e">
        <f>+IF(E93&gt;0,#REF!,0)</f>
        <v>#REF!</v>
      </c>
      <c r="L93" s="79" t="e">
        <f>+IF(E93&gt;0,#REF!,0)</f>
        <v>#REF!</v>
      </c>
      <c r="M93" s="79" t="e">
        <f>+IF(E93&gt;0,#REF!,0)</f>
        <v>#REF!</v>
      </c>
    </row>
    <row r="94" spans="1:13" x14ac:dyDescent="0.25">
      <c r="A94" t="e">
        <f>+#REF!</f>
        <v>#REF!</v>
      </c>
      <c r="B94" s="79" t="e">
        <f>IF(E94&gt;0,#REF!,0)</f>
        <v>#REF!</v>
      </c>
      <c r="C94" t="e">
        <f>IF(E94&gt;0,#REF!,0)</f>
        <v>#REF!</v>
      </c>
      <c r="D94" s="79" t="e">
        <f>+IF(#REF!&gt;0,#REF!,0)</f>
        <v>#REF!</v>
      </c>
      <c r="E94" t="e">
        <f>+IF(#REF!&gt;0,#REF!,0)</f>
        <v>#REF!</v>
      </c>
      <c r="F94" s="81" t="e">
        <f t="shared" si="8"/>
        <v>#REF!</v>
      </c>
      <c r="G94" s="79" t="e">
        <f>+IF(E94&gt;0,#REF!,0)</f>
        <v>#REF!</v>
      </c>
      <c r="H94" s="79" t="e">
        <f>+IF(E94&gt;0,#REF!,0)</f>
        <v>#REF!</v>
      </c>
      <c r="I94" s="79" t="e">
        <f>+IF(E94&gt;0,#REF!,0)</f>
        <v>#REF!</v>
      </c>
      <c r="J94" s="79" t="e">
        <f>+IF(E94&gt;0,#REF!,0)</f>
        <v>#REF!</v>
      </c>
      <c r="K94" s="79" t="e">
        <f>+IF(E94&gt;0,#REF!,0)</f>
        <v>#REF!</v>
      </c>
      <c r="L94" s="79" t="e">
        <f>+IF(E94&gt;0,#REF!,0)</f>
        <v>#REF!</v>
      </c>
      <c r="M94" s="79" t="e">
        <f>+IF(E94&gt;0,#REF!,0)</f>
        <v>#REF!</v>
      </c>
    </row>
    <row r="95" spans="1:13" x14ac:dyDescent="0.25">
      <c r="A95" t="e">
        <f>+#REF!</f>
        <v>#REF!</v>
      </c>
      <c r="B95" s="79" t="e">
        <f>IF(E95&gt;0,#REF!,0)</f>
        <v>#REF!</v>
      </c>
      <c r="C95" t="e">
        <f>IF(E95&gt;0,#REF!,0)</f>
        <v>#REF!</v>
      </c>
      <c r="D95" s="79" t="e">
        <f>+IF(#REF!&gt;0,#REF!,0)</f>
        <v>#REF!</v>
      </c>
      <c r="E95" t="e">
        <f>+IF(#REF!&gt;0,#REF!,0)</f>
        <v>#REF!</v>
      </c>
      <c r="F95" s="81" t="e">
        <f t="shared" si="8"/>
        <v>#REF!</v>
      </c>
      <c r="G95" s="79" t="e">
        <f>+IF(E95&gt;0,#REF!,0)</f>
        <v>#REF!</v>
      </c>
      <c r="H95" s="79" t="e">
        <f>+IF(E95&gt;0,#REF!,0)</f>
        <v>#REF!</v>
      </c>
      <c r="I95" s="79" t="e">
        <f>+IF(E95&gt;0,#REF!,0)</f>
        <v>#REF!</v>
      </c>
      <c r="J95" s="79" t="e">
        <f>+IF(E95&gt;0,#REF!,0)</f>
        <v>#REF!</v>
      </c>
      <c r="K95" s="79" t="e">
        <f>+IF(E95&gt;0,#REF!,0)</f>
        <v>#REF!</v>
      </c>
      <c r="L95" s="79" t="e">
        <f>+IF(E95&gt;0,#REF!,0)</f>
        <v>#REF!</v>
      </c>
      <c r="M95" s="79" t="e">
        <f>+IF(E95&gt;0,#REF!,0)</f>
        <v>#REF!</v>
      </c>
    </row>
    <row r="96" spans="1:13" x14ac:dyDescent="0.25">
      <c r="A96" t="e">
        <f>+#REF!</f>
        <v>#REF!</v>
      </c>
      <c r="B96" s="79" t="e">
        <f>IF(E96&gt;0,#REF!,0)</f>
        <v>#REF!</v>
      </c>
      <c r="C96" t="e">
        <f>IF(E96&gt;0,#REF!,0)</f>
        <v>#REF!</v>
      </c>
      <c r="D96" s="79" t="e">
        <f>+IF(#REF!&gt;0,#REF!,0)</f>
        <v>#REF!</v>
      </c>
      <c r="E96" t="e">
        <f>+IF(#REF!&gt;0,#REF!,0)</f>
        <v>#REF!</v>
      </c>
      <c r="F96" s="81" t="e">
        <f t="shared" si="8"/>
        <v>#REF!</v>
      </c>
      <c r="G96" s="79" t="e">
        <f>+IF(E96&gt;0,#REF!,0)</f>
        <v>#REF!</v>
      </c>
      <c r="H96" s="79" t="e">
        <f>+IF(E96&gt;0,#REF!,0)</f>
        <v>#REF!</v>
      </c>
      <c r="I96" s="79" t="e">
        <f>+IF(E96&gt;0,#REF!,0)</f>
        <v>#REF!</v>
      </c>
      <c r="J96" s="79" t="e">
        <f>+IF(E96&gt;0,#REF!,0)</f>
        <v>#REF!</v>
      </c>
      <c r="K96" s="79" t="e">
        <f>+IF(E96&gt;0,#REF!,0)</f>
        <v>#REF!</v>
      </c>
      <c r="L96" s="79" t="e">
        <f>+IF(E96&gt;0,#REF!,0)</f>
        <v>#REF!</v>
      </c>
      <c r="M96" s="79" t="e">
        <f>+IF(E96&gt;0,#REF!,0)</f>
        <v>#REF!</v>
      </c>
    </row>
    <row r="97" spans="1:13" x14ac:dyDescent="0.25">
      <c r="A97" t="e">
        <f>+#REF!</f>
        <v>#REF!</v>
      </c>
      <c r="B97" s="79" t="e">
        <f>IF(E97&gt;0,#REF!,0)</f>
        <v>#REF!</v>
      </c>
      <c r="C97" t="e">
        <f>IF(E97&gt;0,#REF!,0)</f>
        <v>#REF!</v>
      </c>
      <c r="D97" s="79" t="e">
        <f>+IF(#REF!&gt;0,#REF!,0)</f>
        <v>#REF!</v>
      </c>
      <c r="E97" t="e">
        <f>+IF(#REF!&gt;0,#REF!,0)</f>
        <v>#REF!</v>
      </c>
      <c r="F97" s="81" t="e">
        <f t="shared" si="8"/>
        <v>#REF!</v>
      </c>
      <c r="G97" s="79" t="e">
        <f>+IF(E97&gt;0,#REF!,0)</f>
        <v>#REF!</v>
      </c>
      <c r="H97" s="79" t="e">
        <f>+IF(E97&gt;0,#REF!,0)</f>
        <v>#REF!</v>
      </c>
      <c r="I97" s="79" t="e">
        <f>+IF(E97&gt;0,#REF!,0)</f>
        <v>#REF!</v>
      </c>
      <c r="J97" s="79" t="e">
        <f>+IF(E97&gt;0,#REF!,0)</f>
        <v>#REF!</v>
      </c>
      <c r="K97" s="79" t="e">
        <f>+IF(E97&gt;0,#REF!,0)</f>
        <v>#REF!</v>
      </c>
      <c r="L97" s="79" t="e">
        <f>+IF(E97&gt;0,#REF!,0)</f>
        <v>#REF!</v>
      </c>
      <c r="M97" s="79" t="e">
        <f>+IF(E97&gt;0,#REF!,0)</f>
        <v>#REF!</v>
      </c>
    </row>
    <row r="98" spans="1:13" x14ac:dyDescent="0.25">
      <c r="A98" t="e">
        <f>+#REF!</f>
        <v>#REF!</v>
      </c>
      <c r="B98" s="79" t="e">
        <f>IF(E98&gt;0,#REF!,0)</f>
        <v>#REF!</v>
      </c>
      <c r="C98" t="e">
        <f>IF(E98&gt;0,#REF!,0)</f>
        <v>#REF!</v>
      </c>
      <c r="D98" s="79" t="e">
        <f>+IF(#REF!&gt;0,#REF!,0)</f>
        <v>#REF!</v>
      </c>
      <c r="E98" t="e">
        <f>+IF(#REF!&gt;0,#REF!,0)</f>
        <v>#REF!</v>
      </c>
      <c r="F98" s="81" t="e">
        <f t="shared" si="8"/>
        <v>#REF!</v>
      </c>
      <c r="G98" s="79" t="e">
        <f>+IF(E98&gt;0,#REF!,0)</f>
        <v>#REF!</v>
      </c>
      <c r="H98" s="79" t="e">
        <f>+IF(E98&gt;0,#REF!,0)</f>
        <v>#REF!</v>
      </c>
      <c r="I98" s="79" t="e">
        <f>+IF(E98&gt;0,#REF!,0)</f>
        <v>#REF!</v>
      </c>
      <c r="J98" s="79" t="e">
        <f>+IF(E98&gt;0,#REF!,0)</f>
        <v>#REF!</v>
      </c>
      <c r="K98" s="79" t="e">
        <f>+IF(E98&gt;0,#REF!,0)</f>
        <v>#REF!</v>
      </c>
      <c r="L98" s="79" t="e">
        <f>+IF(E98&gt;0,#REF!,0)</f>
        <v>#REF!</v>
      </c>
      <c r="M98" s="79" t="e">
        <f>+IF(E98&gt;0,#REF!,0)</f>
        <v>#REF!</v>
      </c>
    </row>
    <row r="99" spans="1:13" x14ac:dyDescent="0.25">
      <c r="A99" t="e">
        <f>+#REF!</f>
        <v>#REF!</v>
      </c>
      <c r="B99" s="79" t="e">
        <f>IF(E99&gt;0,#REF!,0)</f>
        <v>#REF!</v>
      </c>
      <c r="C99" t="e">
        <f>IF(E99&gt;0,#REF!,0)</f>
        <v>#REF!</v>
      </c>
      <c r="D99" s="79" t="e">
        <f>+IF(#REF!&gt;0,#REF!,0)</f>
        <v>#REF!</v>
      </c>
      <c r="E99" t="e">
        <f>+IF(#REF!&gt;0,#REF!,0)</f>
        <v>#REF!</v>
      </c>
      <c r="F99" s="81" t="e">
        <f t="shared" si="8"/>
        <v>#REF!</v>
      </c>
      <c r="G99" s="79" t="e">
        <f>+IF(E99&gt;0,#REF!,0)</f>
        <v>#REF!</v>
      </c>
      <c r="H99" s="79" t="e">
        <f>+IF(E99&gt;0,#REF!,0)</f>
        <v>#REF!</v>
      </c>
      <c r="I99" s="79" t="e">
        <f>+IF(E99&gt;0,#REF!,0)</f>
        <v>#REF!</v>
      </c>
      <c r="J99" s="79" t="e">
        <f>+IF(E99&gt;0,#REF!,0)</f>
        <v>#REF!</v>
      </c>
      <c r="K99" s="79" t="e">
        <f>+IF(E99&gt;0,#REF!,0)</f>
        <v>#REF!</v>
      </c>
      <c r="L99" s="79" t="e">
        <f>+IF(E99&gt;0,#REF!,0)</f>
        <v>#REF!</v>
      </c>
      <c r="M99" s="79" t="e">
        <f>+IF(E99&gt;0,#REF!,0)</f>
        <v>#REF!</v>
      </c>
    </row>
    <row r="100" spans="1:13" x14ac:dyDescent="0.25">
      <c r="A100" t="e">
        <f>+#REF!</f>
        <v>#REF!</v>
      </c>
      <c r="B100" s="79" t="e">
        <f>IF(E100&gt;0,#REF!,0)</f>
        <v>#REF!</v>
      </c>
      <c r="C100" t="e">
        <f>IF(E100&gt;0,#REF!,0)</f>
        <v>#REF!</v>
      </c>
      <c r="D100" s="79" t="e">
        <f>+IF(#REF!&gt;0,#REF!,0)</f>
        <v>#REF!</v>
      </c>
      <c r="E100" t="e">
        <f>+IF(#REF!&gt;0,#REF!,0)</f>
        <v>#REF!</v>
      </c>
      <c r="F100" s="81" t="e">
        <f t="shared" si="8"/>
        <v>#REF!</v>
      </c>
      <c r="G100" s="79" t="e">
        <f>+IF(E100&gt;0,#REF!,0)</f>
        <v>#REF!</v>
      </c>
      <c r="H100" s="79" t="e">
        <f>+IF(E100&gt;0,#REF!,0)</f>
        <v>#REF!</v>
      </c>
      <c r="I100" s="79" t="e">
        <f>+IF(E100&gt;0,#REF!,0)</f>
        <v>#REF!</v>
      </c>
      <c r="J100" s="79" t="e">
        <f>+IF(E100&gt;0,#REF!,0)</f>
        <v>#REF!</v>
      </c>
      <c r="K100" s="79" t="e">
        <f>+IF(E100&gt;0,#REF!,0)</f>
        <v>#REF!</v>
      </c>
      <c r="L100" s="79" t="e">
        <f>+IF(E100&gt;0,#REF!,0)</f>
        <v>#REF!</v>
      </c>
      <c r="M100" s="79" t="e">
        <f>+IF(E100&gt;0,#REF!,0)</f>
        <v>#REF!</v>
      </c>
    </row>
    <row r="101" spans="1:13" x14ac:dyDescent="0.25">
      <c r="A101" t="e">
        <f>+#REF!</f>
        <v>#REF!</v>
      </c>
      <c r="B101" s="79" t="e">
        <f>IF(E101&gt;0,#REF!,0)</f>
        <v>#REF!</v>
      </c>
      <c r="C101" t="e">
        <f>IF(E101&gt;0,#REF!,0)</f>
        <v>#REF!</v>
      </c>
      <c r="D101" s="79" t="e">
        <f>+IF(#REF!&gt;0,#REF!,0)</f>
        <v>#REF!</v>
      </c>
      <c r="E101" t="e">
        <f>+IF(#REF!&gt;0,#REF!,0)</f>
        <v>#REF!</v>
      </c>
      <c r="F101" s="81" t="e">
        <f t="shared" si="8"/>
        <v>#REF!</v>
      </c>
      <c r="G101" s="79" t="e">
        <f>+IF(E101&gt;0,#REF!,0)</f>
        <v>#REF!</v>
      </c>
      <c r="H101" s="79" t="e">
        <f>+IF(E101&gt;0,#REF!,0)</f>
        <v>#REF!</v>
      </c>
      <c r="I101" s="79" t="e">
        <f>+IF(E101&gt;0,#REF!,0)</f>
        <v>#REF!</v>
      </c>
      <c r="J101" s="79" t="e">
        <f>+IF(E101&gt;0,#REF!,0)</f>
        <v>#REF!</v>
      </c>
      <c r="K101" s="79" t="e">
        <f>+IF(E101&gt;0,#REF!,0)</f>
        <v>#REF!</v>
      </c>
      <c r="L101" s="79" t="e">
        <f>+IF(E101&gt;0,#REF!,0)</f>
        <v>#REF!</v>
      </c>
      <c r="M101" s="79" t="e">
        <f>+IF(E101&gt;0,#REF!,0)</f>
        <v>#REF!</v>
      </c>
    </row>
    <row r="102" spans="1:13" x14ac:dyDescent="0.25">
      <c r="A102" t="e">
        <f>+#REF!</f>
        <v>#REF!</v>
      </c>
      <c r="B102" s="79">
        <f>IF(E102&gt;0,#REF!,0)</f>
        <v>0</v>
      </c>
      <c r="C102">
        <f>IF(E102&gt;0,#REF!,0)</f>
        <v>0</v>
      </c>
      <c r="D102" s="79">
        <f>IFERROR(VLOOKUP(1,#REF!,3,FALSE),0)</f>
        <v>0</v>
      </c>
      <c r="E102">
        <f>IF(D102&gt;0,1,0)</f>
        <v>0</v>
      </c>
      <c r="F102" s="81">
        <f>SUM(G102:M102)</f>
        <v>0</v>
      </c>
      <c r="G102" s="79">
        <f>+IF(E102&gt;0,#REF!,0)</f>
        <v>0</v>
      </c>
      <c r="H102" s="79">
        <f>+IF(E102&gt;0,#REF!,0)</f>
        <v>0</v>
      </c>
      <c r="I102" s="79">
        <f>+IF(E102&gt;0,#REF!,0)</f>
        <v>0</v>
      </c>
      <c r="J102" s="79">
        <f>+IF(E102&gt;0,#REF!,0)</f>
        <v>0</v>
      </c>
      <c r="K102" s="79">
        <f>+IF(E102&gt;0,#REF!,0)</f>
        <v>0</v>
      </c>
      <c r="L102" s="79">
        <f>+IF(E102&gt;0,#REF!,0)</f>
        <v>0</v>
      </c>
      <c r="M102" s="79">
        <f>+IF(E102&gt;0,#REF!,0)</f>
        <v>0</v>
      </c>
    </row>
    <row r="103" spans="1:13" x14ac:dyDescent="0.25">
      <c r="A103" t="e">
        <f>+#REF!</f>
        <v>#REF!</v>
      </c>
      <c r="B103" s="79" t="e">
        <f>IF(E103&gt;0,#REF!,0)</f>
        <v>#REF!</v>
      </c>
      <c r="C103" t="e">
        <f>IF(E103&gt;0,#REF!,0)</f>
        <v>#REF!</v>
      </c>
      <c r="D103" s="79" t="e">
        <f>+IF(#REF!&gt;0,#REF!,0)</f>
        <v>#REF!</v>
      </c>
      <c r="E103" t="e">
        <f>+IF(#REF!&gt;0,#REF!,0)</f>
        <v>#REF!</v>
      </c>
      <c r="F103" s="81" t="e">
        <f t="shared" ref="F103:F112" si="9">SUM(G103:M103)</f>
        <v>#REF!</v>
      </c>
      <c r="G103" s="79" t="e">
        <f>+IF(E103&gt;0,#REF!,0)</f>
        <v>#REF!</v>
      </c>
      <c r="H103" s="79" t="e">
        <f>+IF(E103&gt;0,#REF!,0)</f>
        <v>#REF!</v>
      </c>
      <c r="I103" s="79" t="e">
        <f>+IF(E103&gt;0,#REF!,0)</f>
        <v>#REF!</v>
      </c>
      <c r="J103" s="79" t="e">
        <f>+IF(E103&gt;0,#REF!,0)</f>
        <v>#REF!</v>
      </c>
      <c r="K103" s="79" t="e">
        <f>+IF(E103&gt;0,#REF!,0)</f>
        <v>#REF!</v>
      </c>
      <c r="L103" s="79" t="e">
        <f>+IF(E103&gt;0,#REF!,0)</f>
        <v>#REF!</v>
      </c>
      <c r="M103" s="79" t="e">
        <f>+IF(E103&gt;0,#REF!,0)</f>
        <v>#REF!</v>
      </c>
    </row>
    <row r="104" spans="1:13" x14ac:dyDescent="0.25">
      <c r="A104" t="e">
        <f>+#REF!</f>
        <v>#REF!</v>
      </c>
      <c r="B104" s="79" t="e">
        <f>IF(E104&gt;0,#REF!,0)</f>
        <v>#REF!</v>
      </c>
      <c r="C104" t="e">
        <f>IF(E104&gt;0,#REF!,0)</f>
        <v>#REF!</v>
      </c>
      <c r="D104" s="79" t="e">
        <f>+IF(#REF!&gt;0,#REF!,0)</f>
        <v>#REF!</v>
      </c>
      <c r="E104" t="e">
        <f>+IF(#REF!&gt;0,#REF!,0)</f>
        <v>#REF!</v>
      </c>
      <c r="F104" s="81" t="e">
        <f t="shared" si="9"/>
        <v>#REF!</v>
      </c>
      <c r="G104" s="79" t="e">
        <f>+IF(E104&gt;0,#REF!,0)</f>
        <v>#REF!</v>
      </c>
      <c r="H104" s="79" t="e">
        <f>+IF(E104&gt;0,#REF!,0)</f>
        <v>#REF!</v>
      </c>
      <c r="I104" s="79" t="e">
        <f>+IF(E104&gt;0,#REF!,0)</f>
        <v>#REF!</v>
      </c>
      <c r="J104" s="79" t="e">
        <f>+IF(E104&gt;0,#REF!,0)</f>
        <v>#REF!</v>
      </c>
      <c r="K104" s="79" t="e">
        <f>+IF(E104&gt;0,#REF!,0)</f>
        <v>#REF!</v>
      </c>
      <c r="L104" s="79" t="e">
        <f>+IF(E104&gt;0,#REF!,0)</f>
        <v>#REF!</v>
      </c>
      <c r="M104" s="79" t="e">
        <f>+IF(E104&gt;0,#REF!,0)</f>
        <v>#REF!</v>
      </c>
    </row>
    <row r="105" spans="1:13" x14ac:dyDescent="0.25">
      <c r="A105" t="e">
        <f>+#REF!</f>
        <v>#REF!</v>
      </c>
      <c r="B105" s="79" t="e">
        <f>IF(E105&gt;0,#REF!,0)</f>
        <v>#REF!</v>
      </c>
      <c r="C105" t="e">
        <f>IF(E105&gt;0,#REF!,0)</f>
        <v>#REF!</v>
      </c>
      <c r="D105" s="79" t="e">
        <f>+IF(#REF!&gt;0,#REF!,0)</f>
        <v>#REF!</v>
      </c>
      <c r="E105" t="e">
        <f>+IF(#REF!&gt;0,#REF!,0)</f>
        <v>#REF!</v>
      </c>
      <c r="F105" s="81" t="e">
        <f t="shared" si="9"/>
        <v>#REF!</v>
      </c>
      <c r="G105" s="79" t="e">
        <f>+IF(E105&gt;0,#REF!,0)</f>
        <v>#REF!</v>
      </c>
      <c r="H105" s="79" t="e">
        <f>+IF(E105&gt;0,#REF!,0)</f>
        <v>#REF!</v>
      </c>
      <c r="I105" s="79" t="e">
        <f>+IF(E105&gt;0,#REF!,0)</f>
        <v>#REF!</v>
      </c>
      <c r="J105" s="79" t="e">
        <f>+IF(E105&gt;0,#REF!,0)</f>
        <v>#REF!</v>
      </c>
      <c r="K105" s="79" t="e">
        <f>+IF(E105&gt;0,#REF!,0)</f>
        <v>#REF!</v>
      </c>
      <c r="L105" s="79" t="e">
        <f>+IF(E105&gt;0,#REF!,0)</f>
        <v>#REF!</v>
      </c>
      <c r="M105" s="79" t="e">
        <f>+IF(E105&gt;0,#REF!,0)</f>
        <v>#REF!</v>
      </c>
    </row>
    <row r="106" spans="1:13" x14ac:dyDescent="0.25">
      <c r="A106" t="e">
        <f>+#REF!</f>
        <v>#REF!</v>
      </c>
      <c r="B106" s="79" t="e">
        <f>IF(E106&gt;0,#REF!,0)</f>
        <v>#REF!</v>
      </c>
      <c r="C106" t="e">
        <f>IF(E106&gt;0,#REF!,0)</f>
        <v>#REF!</v>
      </c>
      <c r="D106" s="79" t="e">
        <f>+IF(#REF!&gt;0,#REF!,0)</f>
        <v>#REF!</v>
      </c>
      <c r="E106" t="e">
        <f>+IF(#REF!&gt;0,#REF!,0)</f>
        <v>#REF!</v>
      </c>
      <c r="F106" s="81" t="e">
        <f t="shared" si="9"/>
        <v>#REF!</v>
      </c>
      <c r="G106" s="79" t="e">
        <f>+IF(E106&gt;0,#REF!,0)</f>
        <v>#REF!</v>
      </c>
      <c r="H106" s="79" t="e">
        <f>+IF(E106&gt;0,#REF!,0)</f>
        <v>#REF!</v>
      </c>
      <c r="I106" s="79" t="e">
        <f>+IF(E106&gt;0,#REF!,0)</f>
        <v>#REF!</v>
      </c>
      <c r="J106" s="79" t="e">
        <f>+IF(E106&gt;0,#REF!,0)</f>
        <v>#REF!</v>
      </c>
      <c r="K106" s="79" t="e">
        <f>+IF(E106&gt;0,#REF!,0)</f>
        <v>#REF!</v>
      </c>
      <c r="L106" s="79" t="e">
        <f>+IF(E106&gt;0,#REF!,0)</f>
        <v>#REF!</v>
      </c>
      <c r="M106" s="79" t="e">
        <f>+IF(E106&gt;0,#REF!,0)</f>
        <v>#REF!</v>
      </c>
    </row>
    <row r="107" spans="1:13" x14ac:dyDescent="0.25">
      <c r="A107" t="e">
        <f>+#REF!</f>
        <v>#REF!</v>
      </c>
      <c r="B107" s="79" t="e">
        <f>IF(E107&gt;0,#REF!,0)</f>
        <v>#REF!</v>
      </c>
      <c r="C107" t="e">
        <f>IF(E107&gt;0,#REF!,0)</f>
        <v>#REF!</v>
      </c>
      <c r="D107" s="79" t="e">
        <f>+IF(#REF!&gt;0,#REF!,0)</f>
        <v>#REF!</v>
      </c>
      <c r="E107" t="e">
        <f>+IF(#REF!&gt;0,#REF!,0)</f>
        <v>#REF!</v>
      </c>
      <c r="F107" s="81" t="e">
        <f t="shared" si="9"/>
        <v>#REF!</v>
      </c>
      <c r="G107" s="79" t="e">
        <f>+IF(E107&gt;0,#REF!,0)</f>
        <v>#REF!</v>
      </c>
      <c r="H107" s="79" t="e">
        <f>+IF(E107&gt;0,#REF!,0)</f>
        <v>#REF!</v>
      </c>
      <c r="I107" s="79" t="e">
        <f>+IF(E107&gt;0,#REF!,0)</f>
        <v>#REF!</v>
      </c>
      <c r="J107" s="79" t="e">
        <f>+IF(E107&gt;0,#REF!,0)</f>
        <v>#REF!</v>
      </c>
      <c r="K107" s="79" t="e">
        <f>+IF(E107&gt;0,#REF!,0)</f>
        <v>#REF!</v>
      </c>
      <c r="L107" s="79" t="e">
        <f>+IF(E107&gt;0,#REF!,0)</f>
        <v>#REF!</v>
      </c>
      <c r="M107" s="79" t="e">
        <f>+IF(E107&gt;0,#REF!,0)</f>
        <v>#REF!</v>
      </c>
    </row>
    <row r="108" spans="1:13" x14ac:dyDescent="0.25">
      <c r="A108" t="e">
        <f>+#REF!</f>
        <v>#REF!</v>
      </c>
      <c r="B108" s="79" t="e">
        <f>IF(E108&gt;0,#REF!,0)</f>
        <v>#REF!</v>
      </c>
      <c r="C108" t="e">
        <f>IF(E108&gt;0,#REF!,0)</f>
        <v>#REF!</v>
      </c>
      <c r="D108" s="79" t="e">
        <f>+IF(#REF!&gt;0,#REF!,0)</f>
        <v>#REF!</v>
      </c>
      <c r="E108" t="e">
        <f>+IF(#REF!&gt;0,#REF!,0)</f>
        <v>#REF!</v>
      </c>
      <c r="F108" s="81" t="e">
        <f t="shared" si="9"/>
        <v>#REF!</v>
      </c>
      <c r="G108" s="79" t="e">
        <f>+IF(E108&gt;0,#REF!,0)</f>
        <v>#REF!</v>
      </c>
      <c r="H108" s="79" t="e">
        <f>+IF(E108&gt;0,#REF!,0)</f>
        <v>#REF!</v>
      </c>
      <c r="I108" s="79" t="e">
        <f>+IF(E108&gt;0,#REF!,0)</f>
        <v>#REF!</v>
      </c>
      <c r="J108" s="79" t="e">
        <f>+IF(E108&gt;0,#REF!,0)</f>
        <v>#REF!</v>
      </c>
      <c r="K108" s="79" t="e">
        <f>+IF(E108&gt;0,#REF!,0)</f>
        <v>#REF!</v>
      </c>
      <c r="L108" s="79" t="e">
        <f>+IF(E108&gt;0,#REF!,0)</f>
        <v>#REF!</v>
      </c>
      <c r="M108" s="79" t="e">
        <f>+IF(E108&gt;0,#REF!,0)</f>
        <v>#REF!</v>
      </c>
    </row>
    <row r="109" spans="1:13" x14ac:dyDescent="0.25">
      <c r="A109" t="e">
        <f>+#REF!</f>
        <v>#REF!</v>
      </c>
      <c r="B109" s="79" t="e">
        <f>IF(E109&gt;0,#REF!,0)</f>
        <v>#REF!</v>
      </c>
      <c r="C109" t="e">
        <f>IF(E109&gt;0,#REF!,0)</f>
        <v>#REF!</v>
      </c>
      <c r="D109" s="79" t="e">
        <f>+IF(#REF!&gt;0,#REF!,0)</f>
        <v>#REF!</v>
      </c>
      <c r="E109" t="e">
        <f>+IF(#REF!&gt;0,#REF!,0)</f>
        <v>#REF!</v>
      </c>
      <c r="F109" s="81" t="e">
        <f t="shared" si="9"/>
        <v>#REF!</v>
      </c>
      <c r="G109" s="79" t="e">
        <f>+IF(E109&gt;0,#REF!,0)</f>
        <v>#REF!</v>
      </c>
      <c r="H109" s="79" t="e">
        <f>+IF(E109&gt;0,#REF!,0)</f>
        <v>#REF!</v>
      </c>
      <c r="I109" s="79" t="e">
        <f>+IF(E109&gt;0,#REF!,0)</f>
        <v>#REF!</v>
      </c>
      <c r="J109" s="79" t="e">
        <f>+IF(E109&gt;0,#REF!,0)</f>
        <v>#REF!</v>
      </c>
      <c r="K109" s="79" t="e">
        <f>+IF(E109&gt;0,#REF!,0)</f>
        <v>#REF!</v>
      </c>
      <c r="L109" s="79" t="e">
        <f>+IF(E109&gt;0,#REF!,0)</f>
        <v>#REF!</v>
      </c>
      <c r="M109" s="79" t="e">
        <f>+IF(E109&gt;0,#REF!,0)</f>
        <v>#REF!</v>
      </c>
    </row>
    <row r="110" spans="1:13" x14ac:dyDescent="0.25">
      <c r="A110" t="e">
        <f>+#REF!</f>
        <v>#REF!</v>
      </c>
      <c r="B110" s="79" t="e">
        <f>IF(E110&gt;0,#REF!,0)</f>
        <v>#REF!</v>
      </c>
      <c r="C110" t="e">
        <f>IF(E110&gt;0,#REF!,0)</f>
        <v>#REF!</v>
      </c>
      <c r="D110" s="79" t="e">
        <f>+IF(#REF!&gt;0,#REF!,0)</f>
        <v>#REF!</v>
      </c>
      <c r="E110" t="e">
        <f>+IF(#REF!&gt;0,#REF!,0)</f>
        <v>#REF!</v>
      </c>
      <c r="F110" s="81" t="e">
        <f t="shared" si="9"/>
        <v>#REF!</v>
      </c>
      <c r="G110" s="79" t="e">
        <f>+IF(E110&gt;0,#REF!,0)</f>
        <v>#REF!</v>
      </c>
      <c r="H110" s="79" t="e">
        <f>+IF(E110&gt;0,#REF!,0)</f>
        <v>#REF!</v>
      </c>
      <c r="I110" s="79" t="e">
        <f>+IF(E110&gt;0,#REF!,0)</f>
        <v>#REF!</v>
      </c>
      <c r="J110" s="79" t="e">
        <f>+IF(E110&gt;0,#REF!,0)</f>
        <v>#REF!</v>
      </c>
      <c r="K110" s="79" t="e">
        <f>+IF(E110&gt;0,#REF!,0)</f>
        <v>#REF!</v>
      </c>
      <c r="L110" s="79" t="e">
        <f>+IF(E110&gt;0,#REF!,0)</f>
        <v>#REF!</v>
      </c>
      <c r="M110" s="79" t="e">
        <f>+IF(E110&gt;0,#REF!,0)</f>
        <v>#REF!</v>
      </c>
    </row>
    <row r="111" spans="1:13" x14ac:dyDescent="0.25">
      <c r="A111" t="e">
        <f>+#REF!</f>
        <v>#REF!</v>
      </c>
      <c r="B111" s="79" t="e">
        <f>IF(E111&gt;0,#REF!,0)</f>
        <v>#REF!</v>
      </c>
      <c r="C111" t="e">
        <f>IF(E111&gt;0,#REF!,0)</f>
        <v>#REF!</v>
      </c>
      <c r="D111" s="79" t="e">
        <f>+IF(#REF!&gt;0,#REF!,0)</f>
        <v>#REF!</v>
      </c>
      <c r="E111" t="e">
        <f>+IF(#REF!&gt;0,#REF!,0)</f>
        <v>#REF!</v>
      </c>
      <c r="F111" s="81" t="e">
        <f t="shared" si="9"/>
        <v>#REF!</v>
      </c>
      <c r="G111" s="79" t="e">
        <f>+IF(E111&gt;0,#REF!,0)</f>
        <v>#REF!</v>
      </c>
      <c r="H111" s="79" t="e">
        <f>+IF(E111&gt;0,#REF!,0)</f>
        <v>#REF!</v>
      </c>
      <c r="I111" s="79" t="e">
        <f>+IF(E111&gt;0,#REF!,0)</f>
        <v>#REF!</v>
      </c>
      <c r="J111" s="79" t="e">
        <f>+IF(E111&gt;0,#REF!,0)</f>
        <v>#REF!</v>
      </c>
      <c r="K111" s="79" t="e">
        <f>+IF(E111&gt;0,#REF!,0)</f>
        <v>#REF!</v>
      </c>
      <c r="L111" s="79" t="e">
        <f>+IF(E111&gt;0,#REF!,0)</f>
        <v>#REF!</v>
      </c>
      <c r="M111" s="79" t="e">
        <f>+IF(E111&gt;0,#REF!,0)</f>
        <v>#REF!</v>
      </c>
    </row>
    <row r="112" spans="1:13" x14ac:dyDescent="0.25">
      <c r="A112" t="e">
        <f>+#REF!</f>
        <v>#REF!</v>
      </c>
      <c r="B112" s="79" t="e">
        <f>IF(E112&gt;0,#REF!,0)</f>
        <v>#REF!</v>
      </c>
      <c r="C112" t="e">
        <f>IF(E112&gt;0,#REF!,0)</f>
        <v>#REF!</v>
      </c>
      <c r="D112" s="79" t="e">
        <f>+IF(#REF!&gt;0,#REF!,0)</f>
        <v>#REF!</v>
      </c>
      <c r="E112" t="e">
        <f>+IF(#REF!&gt;0,#REF!,0)</f>
        <v>#REF!</v>
      </c>
      <c r="F112" s="81" t="e">
        <f t="shared" si="9"/>
        <v>#REF!</v>
      </c>
      <c r="G112" s="79" t="e">
        <f>+IF(E112&gt;0,#REF!,0)</f>
        <v>#REF!</v>
      </c>
      <c r="H112" s="79" t="e">
        <f>+IF(E112&gt;0,#REF!,0)</f>
        <v>#REF!</v>
      </c>
      <c r="I112" s="79" t="e">
        <f>+IF(E112&gt;0,#REF!,0)</f>
        <v>#REF!</v>
      </c>
      <c r="J112" s="79" t="e">
        <f>+IF(E112&gt;0,#REF!,0)</f>
        <v>#REF!</v>
      </c>
      <c r="K112" s="79" t="e">
        <f>+IF(E112&gt;0,#REF!,0)</f>
        <v>#REF!</v>
      </c>
      <c r="L112" s="79" t="e">
        <f>+IF(E112&gt;0,#REF!,0)</f>
        <v>#REF!</v>
      </c>
      <c r="M112" s="79" t="e">
        <f>+IF(E112&gt;0,#REF!,0)</f>
        <v>#REF!</v>
      </c>
    </row>
    <row r="113" spans="1:13" x14ac:dyDescent="0.25">
      <c r="A113" t="e">
        <f>+#REF!</f>
        <v>#REF!</v>
      </c>
      <c r="B113" s="79">
        <f>IF(E113&gt;0,#REF!,0)</f>
        <v>0</v>
      </c>
      <c r="C113">
        <f>IF(E113&gt;0,#REF!,0)</f>
        <v>0</v>
      </c>
      <c r="D113" s="79">
        <f>IFERROR(VLOOKUP(1,#REF!,3,FALSE),0)</f>
        <v>0</v>
      </c>
      <c r="E113">
        <f>IF(D113&gt;0,1,0)</f>
        <v>0</v>
      </c>
      <c r="F113" s="81">
        <f>SUM(G113:M113)</f>
        <v>0</v>
      </c>
      <c r="G113" s="79">
        <f>+IF(E113&gt;0,#REF!,0)</f>
        <v>0</v>
      </c>
      <c r="H113" s="79">
        <f>+IF(E113&gt;0,#REF!,0)</f>
        <v>0</v>
      </c>
      <c r="I113" s="79">
        <f>+IF(E113&gt;0,#REF!,0)</f>
        <v>0</v>
      </c>
      <c r="J113" s="79">
        <f>+IF(E113&gt;0,#REF!,0)</f>
        <v>0</v>
      </c>
      <c r="K113" s="79">
        <f>+IF(E113&gt;0,#REF!,0)</f>
        <v>0</v>
      </c>
      <c r="L113" s="79">
        <f>+IF(E113&gt;0,#REF!,0)</f>
        <v>0</v>
      </c>
      <c r="M113" s="79">
        <f>+IF(E113&gt;0,#REF!,0)</f>
        <v>0</v>
      </c>
    </row>
    <row r="114" spans="1:13" x14ac:dyDescent="0.25">
      <c r="A114" t="e">
        <f>+#REF!</f>
        <v>#REF!</v>
      </c>
      <c r="B114" s="79" t="e">
        <f>IF(E114&gt;0,#REF!,0)</f>
        <v>#REF!</v>
      </c>
      <c r="C114" t="e">
        <f>IF(E114&gt;0,#REF!,0)</f>
        <v>#REF!</v>
      </c>
      <c r="D114" s="79" t="e">
        <f>+IF(#REF!&gt;0,#REF!,0)</f>
        <v>#REF!</v>
      </c>
      <c r="E114" t="e">
        <f>+IF(#REF!&gt;0,#REF!,0)</f>
        <v>#REF!</v>
      </c>
      <c r="F114" s="81" t="e">
        <f t="shared" ref="F114:F123" si="10">SUM(G114:M114)</f>
        <v>#REF!</v>
      </c>
      <c r="G114" s="79" t="e">
        <f>+IF(E114&gt;0,#REF!,0)</f>
        <v>#REF!</v>
      </c>
      <c r="H114" s="79" t="e">
        <f>+IF(E114&gt;0,#REF!,0)</f>
        <v>#REF!</v>
      </c>
      <c r="I114" s="79" t="e">
        <f>+IF(E114&gt;0,#REF!,0)</f>
        <v>#REF!</v>
      </c>
      <c r="J114" s="79" t="e">
        <f>+IF(E114&gt;0,#REF!,0)</f>
        <v>#REF!</v>
      </c>
      <c r="K114" s="79" t="e">
        <f>+IF(E114&gt;0,#REF!,0)</f>
        <v>#REF!</v>
      </c>
      <c r="L114" s="79" t="e">
        <f>+IF(E114&gt;0,#REF!,0)</f>
        <v>#REF!</v>
      </c>
      <c r="M114" s="79" t="e">
        <f>+IF(E114&gt;0,#REF!,0)</f>
        <v>#REF!</v>
      </c>
    </row>
    <row r="115" spans="1:13" x14ac:dyDescent="0.25">
      <c r="A115" t="e">
        <f>+#REF!</f>
        <v>#REF!</v>
      </c>
      <c r="B115" s="79" t="e">
        <f>IF(E115&gt;0,#REF!,0)</f>
        <v>#REF!</v>
      </c>
      <c r="C115" t="e">
        <f>IF(E115&gt;0,#REF!,0)</f>
        <v>#REF!</v>
      </c>
      <c r="D115" s="79" t="e">
        <f>+IF(#REF!&gt;0,#REF!,0)</f>
        <v>#REF!</v>
      </c>
      <c r="E115" t="e">
        <f>+IF(#REF!&gt;0,#REF!,0)</f>
        <v>#REF!</v>
      </c>
      <c r="F115" s="81" t="e">
        <f t="shared" si="10"/>
        <v>#REF!</v>
      </c>
      <c r="G115" s="79" t="e">
        <f>+IF(E115&gt;0,#REF!,0)</f>
        <v>#REF!</v>
      </c>
      <c r="H115" s="79" t="e">
        <f>+IF(E115&gt;0,#REF!,0)</f>
        <v>#REF!</v>
      </c>
      <c r="I115" s="79" t="e">
        <f>+IF(E115&gt;0,#REF!,0)</f>
        <v>#REF!</v>
      </c>
      <c r="J115" s="79" t="e">
        <f>+IF(E115&gt;0,#REF!,0)</f>
        <v>#REF!</v>
      </c>
      <c r="K115" s="79" t="e">
        <f>+IF(E115&gt;0,#REF!,0)</f>
        <v>#REF!</v>
      </c>
      <c r="L115" s="79" t="e">
        <f>+IF(E115&gt;0,#REF!,0)</f>
        <v>#REF!</v>
      </c>
      <c r="M115" s="79" t="e">
        <f>+IF(E115&gt;0,#REF!,0)</f>
        <v>#REF!</v>
      </c>
    </row>
    <row r="116" spans="1:13" x14ac:dyDescent="0.25">
      <c r="A116" t="e">
        <f>+#REF!</f>
        <v>#REF!</v>
      </c>
      <c r="B116" s="79" t="e">
        <f>IF(E116&gt;0,#REF!,0)</f>
        <v>#REF!</v>
      </c>
      <c r="C116" t="e">
        <f>IF(E116&gt;0,#REF!,0)</f>
        <v>#REF!</v>
      </c>
      <c r="D116" s="79" t="e">
        <f>+IF(#REF!&gt;0,#REF!,0)</f>
        <v>#REF!</v>
      </c>
      <c r="E116" t="e">
        <f>+IF(#REF!&gt;0,#REF!,0)</f>
        <v>#REF!</v>
      </c>
      <c r="F116" s="81" t="e">
        <f t="shared" si="10"/>
        <v>#REF!</v>
      </c>
      <c r="G116" s="79" t="e">
        <f>+IF(E116&gt;0,#REF!,0)</f>
        <v>#REF!</v>
      </c>
      <c r="H116" s="79" t="e">
        <f>+IF(E116&gt;0,#REF!,0)</f>
        <v>#REF!</v>
      </c>
      <c r="I116" s="79" t="e">
        <f>+IF(E116&gt;0,#REF!,0)</f>
        <v>#REF!</v>
      </c>
      <c r="J116" s="79" t="e">
        <f>+IF(E116&gt;0,#REF!,0)</f>
        <v>#REF!</v>
      </c>
      <c r="K116" s="79" t="e">
        <f>+IF(E116&gt;0,#REF!,0)</f>
        <v>#REF!</v>
      </c>
      <c r="L116" s="79" t="e">
        <f>+IF(E116&gt;0,#REF!,0)</f>
        <v>#REF!</v>
      </c>
      <c r="M116" s="79" t="e">
        <f>+IF(E116&gt;0,#REF!,0)</f>
        <v>#REF!</v>
      </c>
    </row>
    <row r="117" spans="1:13" x14ac:dyDescent="0.25">
      <c r="A117" t="e">
        <f>+#REF!</f>
        <v>#REF!</v>
      </c>
      <c r="B117" s="79" t="e">
        <f>IF(E117&gt;0,#REF!,0)</f>
        <v>#REF!</v>
      </c>
      <c r="C117" t="e">
        <f>IF(E117&gt;0,#REF!,0)</f>
        <v>#REF!</v>
      </c>
      <c r="D117" s="79" t="e">
        <f>+IF(#REF!&gt;0,#REF!,0)</f>
        <v>#REF!</v>
      </c>
      <c r="E117" t="e">
        <f>+IF(#REF!&gt;0,#REF!,0)</f>
        <v>#REF!</v>
      </c>
      <c r="F117" s="81" t="e">
        <f t="shared" si="10"/>
        <v>#REF!</v>
      </c>
      <c r="G117" s="79" t="e">
        <f>+IF(E117&gt;0,#REF!,0)</f>
        <v>#REF!</v>
      </c>
      <c r="H117" s="79" t="e">
        <f>+IF(E117&gt;0,#REF!,0)</f>
        <v>#REF!</v>
      </c>
      <c r="I117" s="79" t="e">
        <f>+IF(E117&gt;0,#REF!,0)</f>
        <v>#REF!</v>
      </c>
      <c r="J117" s="79" t="e">
        <f>+IF(E117&gt;0,#REF!,0)</f>
        <v>#REF!</v>
      </c>
      <c r="K117" s="79" t="e">
        <f>+IF(E117&gt;0,#REF!,0)</f>
        <v>#REF!</v>
      </c>
      <c r="L117" s="79" t="e">
        <f>+IF(E117&gt;0,#REF!,0)</f>
        <v>#REF!</v>
      </c>
      <c r="M117" s="79" t="e">
        <f>+IF(E117&gt;0,#REF!,0)</f>
        <v>#REF!</v>
      </c>
    </row>
    <row r="118" spans="1:13" x14ac:dyDescent="0.25">
      <c r="A118" t="e">
        <f>+#REF!</f>
        <v>#REF!</v>
      </c>
      <c r="B118" s="79" t="e">
        <f>IF(E118&gt;0,#REF!,0)</f>
        <v>#REF!</v>
      </c>
      <c r="C118" t="e">
        <f>IF(E118&gt;0,#REF!,0)</f>
        <v>#REF!</v>
      </c>
      <c r="D118" s="79" t="e">
        <f>+IF(#REF!&gt;0,#REF!,0)</f>
        <v>#REF!</v>
      </c>
      <c r="E118" t="e">
        <f>+IF(#REF!&gt;0,#REF!,0)</f>
        <v>#REF!</v>
      </c>
      <c r="F118" s="81" t="e">
        <f t="shared" si="10"/>
        <v>#REF!</v>
      </c>
      <c r="G118" s="79" t="e">
        <f>+IF(E118&gt;0,#REF!,0)</f>
        <v>#REF!</v>
      </c>
      <c r="H118" s="79" t="e">
        <f>+IF(E118&gt;0,#REF!,0)</f>
        <v>#REF!</v>
      </c>
      <c r="I118" s="79" t="e">
        <f>+IF(E118&gt;0,#REF!,0)</f>
        <v>#REF!</v>
      </c>
      <c r="J118" s="79" t="e">
        <f>+IF(E118&gt;0,#REF!,0)</f>
        <v>#REF!</v>
      </c>
      <c r="K118" s="79" t="e">
        <f>+IF(E118&gt;0,#REF!,0)</f>
        <v>#REF!</v>
      </c>
      <c r="L118" s="79" t="e">
        <f>+IF(E118&gt;0,#REF!,0)</f>
        <v>#REF!</v>
      </c>
      <c r="M118" s="79" t="e">
        <f>+IF(E118&gt;0,#REF!,0)</f>
        <v>#REF!</v>
      </c>
    </row>
    <row r="119" spans="1:13" x14ac:dyDescent="0.25">
      <c r="A119" t="e">
        <f>+#REF!</f>
        <v>#REF!</v>
      </c>
      <c r="B119" s="79" t="e">
        <f>IF(E119&gt;0,#REF!,0)</f>
        <v>#REF!</v>
      </c>
      <c r="C119" t="e">
        <f>IF(E119&gt;0,#REF!,0)</f>
        <v>#REF!</v>
      </c>
      <c r="D119" s="79" t="e">
        <f>+IF(#REF!&gt;0,#REF!,0)</f>
        <v>#REF!</v>
      </c>
      <c r="E119" t="e">
        <f>+IF(#REF!&gt;0,#REF!,0)</f>
        <v>#REF!</v>
      </c>
      <c r="F119" s="81" t="e">
        <f t="shared" si="10"/>
        <v>#REF!</v>
      </c>
      <c r="G119" s="79" t="e">
        <f>+IF(E119&gt;0,#REF!,0)</f>
        <v>#REF!</v>
      </c>
      <c r="H119" s="79" t="e">
        <f>+IF(E119&gt;0,#REF!,0)</f>
        <v>#REF!</v>
      </c>
      <c r="I119" s="79" t="e">
        <f>+IF(E119&gt;0,#REF!,0)</f>
        <v>#REF!</v>
      </c>
      <c r="J119" s="79" t="e">
        <f>+IF(E119&gt;0,#REF!,0)</f>
        <v>#REF!</v>
      </c>
      <c r="K119" s="79" t="e">
        <f>+IF(E119&gt;0,#REF!,0)</f>
        <v>#REF!</v>
      </c>
      <c r="L119" s="79" t="e">
        <f>+IF(E119&gt;0,#REF!,0)</f>
        <v>#REF!</v>
      </c>
      <c r="M119" s="79" t="e">
        <f>+IF(E119&gt;0,#REF!,0)</f>
        <v>#REF!</v>
      </c>
    </row>
    <row r="120" spans="1:13" x14ac:dyDescent="0.25">
      <c r="A120" t="e">
        <f>+#REF!</f>
        <v>#REF!</v>
      </c>
      <c r="B120" s="79" t="e">
        <f>IF(E120&gt;0,#REF!,0)</f>
        <v>#REF!</v>
      </c>
      <c r="C120" t="e">
        <f>IF(E120&gt;0,#REF!,0)</f>
        <v>#REF!</v>
      </c>
      <c r="D120" s="79" t="e">
        <f>+IF(#REF!&gt;0,#REF!,0)</f>
        <v>#REF!</v>
      </c>
      <c r="E120" t="e">
        <f>+IF(#REF!&gt;0,#REF!,0)</f>
        <v>#REF!</v>
      </c>
      <c r="F120" s="81" t="e">
        <f t="shared" si="10"/>
        <v>#REF!</v>
      </c>
      <c r="G120" s="79" t="e">
        <f>+IF(E120&gt;0,#REF!,0)</f>
        <v>#REF!</v>
      </c>
      <c r="H120" s="79" t="e">
        <f>+IF(E120&gt;0,#REF!,0)</f>
        <v>#REF!</v>
      </c>
      <c r="I120" s="79" t="e">
        <f>+IF(E120&gt;0,#REF!,0)</f>
        <v>#REF!</v>
      </c>
      <c r="J120" s="79" t="e">
        <f>+IF(E120&gt;0,#REF!,0)</f>
        <v>#REF!</v>
      </c>
      <c r="K120" s="79" t="e">
        <f>+IF(E120&gt;0,#REF!,0)</f>
        <v>#REF!</v>
      </c>
      <c r="L120" s="79" t="e">
        <f>+IF(E120&gt;0,#REF!,0)</f>
        <v>#REF!</v>
      </c>
      <c r="M120" s="79" t="e">
        <f>+IF(E120&gt;0,#REF!,0)</f>
        <v>#REF!</v>
      </c>
    </row>
    <row r="121" spans="1:13" x14ac:dyDescent="0.25">
      <c r="A121" t="e">
        <f>+#REF!</f>
        <v>#REF!</v>
      </c>
      <c r="B121" s="79" t="e">
        <f>IF(E121&gt;0,#REF!,0)</f>
        <v>#REF!</v>
      </c>
      <c r="C121" t="e">
        <f>IF(E121&gt;0,#REF!,0)</f>
        <v>#REF!</v>
      </c>
      <c r="D121" s="79" t="e">
        <f>+IF(#REF!&gt;0,#REF!,0)</f>
        <v>#REF!</v>
      </c>
      <c r="E121" t="e">
        <f>+IF(#REF!&gt;0,#REF!,0)</f>
        <v>#REF!</v>
      </c>
      <c r="F121" s="81" t="e">
        <f t="shared" si="10"/>
        <v>#REF!</v>
      </c>
      <c r="G121" s="79" t="e">
        <f>+IF(E121&gt;0,#REF!,0)</f>
        <v>#REF!</v>
      </c>
      <c r="H121" s="79" t="e">
        <f>+IF(E121&gt;0,#REF!,0)</f>
        <v>#REF!</v>
      </c>
      <c r="I121" s="79" t="e">
        <f>+IF(E121&gt;0,#REF!,0)</f>
        <v>#REF!</v>
      </c>
      <c r="J121" s="79" t="e">
        <f>+IF(E121&gt;0,#REF!,0)</f>
        <v>#REF!</v>
      </c>
      <c r="K121" s="79" t="e">
        <f>+IF(E121&gt;0,#REF!,0)</f>
        <v>#REF!</v>
      </c>
      <c r="L121" s="79" t="e">
        <f>+IF(E121&gt;0,#REF!,0)</f>
        <v>#REF!</v>
      </c>
      <c r="M121" s="79" t="e">
        <f>+IF(E121&gt;0,#REF!,0)</f>
        <v>#REF!</v>
      </c>
    </row>
    <row r="122" spans="1:13" x14ac:dyDescent="0.25">
      <c r="A122" t="e">
        <f>+#REF!</f>
        <v>#REF!</v>
      </c>
      <c r="B122" s="79" t="e">
        <f>IF(E122&gt;0,#REF!,0)</f>
        <v>#REF!</v>
      </c>
      <c r="C122" t="e">
        <f>IF(E122&gt;0,#REF!,0)</f>
        <v>#REF!</v>
      </c>
      <c r="D122" s="79" t="e">
        <f>+IF(#REF!&gt;0,#REF!,0)</f>
        <v>#REF!</v>
      </c>
      <c r="E122" t="e">
        <f>+IF(#REF!&gt;0,#REF!,0)</f>
        <v>#REF!</v>
      </c>
      <c r="F122" s="81" t="e">
        <f t="shared" si="10"/>
        <v>#REF!</v>
      </c>
      <c r="G122" s="79" t="e">
        <f>+IF(E122&gt;0,#REF!,0)</f>
        <v>#REF!</v>
      </c>
      <c r="H122" s="79" t="e">
        <f>+IF(E122&gt;0,#REF!,0)</f>
        <v>#REF!</v>
      </c>
      <c r="I122" s="79" t="e">
        <f>+IF(E122&gt;0,#REF!,0)</f>
        <v>#REF!</v>
      </c>
      <c r="J122" s="79" t="e">
        <f>+IF(E122&gt;0,#REF!,0)</f>
        <v>#REF!</v>
      </c>
      <c r="K122" s="79" t="e">
        <f>+IF(E122&gt;0,#REF!,0)</f>
        <v>#REF!</v>
      </c>
      <c r="L122" s="79" t="e">
        <f>+IF(E122&gt;0,#REF!,0)</f>
        <v>#REF!</v>
      </c>
      <c r="M122" s="79" t="e">
        <f>+IF(E122&gt;0,#REF!,0)</f>
        <v>#REF!</v>
      </c>
    </row>
    <row r="123" spans="1:13" x14ac:dyDescent="0.25">
      <c r="A123" t="e">
        <f>+#REF!</f>
        <v>#REF!</v>
      </c>
      <c r="B123" s="79" t="e">
        <f>IF(E123&gt;0,#REF!,0)</f>
        <v>#REF!</v>
      </c>
      <c r="C123" t="e">
        <f>IF(E123&gt;0,#REF!,0)</f>
        <v>#REF!</v>
      </c>
      <c r="D123" s="79" t="e">
        <f>+IF(#REF!&gt;0,#REF!,0)</f>
        <v>#REF!</v>
      </c>
      <c r="E123" t="e">
        <f>+IF(#REF!&gt;0,#REF!,0)</f>
        <v>#REF!</v>
      </c>
      <c r="F123" s="81" t="e">
        <f t="shared" si="10"/>
        <v>#REF!</v>
      </c>
      <c r="G123" s="79" t="e">
        <f>+IF(E123&gt;0,#REF!,0)</f>
        <v>#REF!</v>
      </c>
      <c r="H123" s="79" t="e">
        <f>+IF(E123&gt;0,#REF!,0)</f>
        <v>#REF!</v>
      </c>
      <c r="I123" s="79" t="e">
        <f>+IF(E123&gt;0,#REF!,0)</f>
        <v>#REF!</v>
      </c>
      <c r="J123" s="79" t="e">
        <f>+IF(E123&gt;0,#REF!,0)</f>
        <v>#REF!</v>
      </c>
      <c r="K123" s="79" t="e">
        <f>+IF(E123&gt;0,#REF!,0)</f>
        <v>#REF!</v>
      </c>
      <c r="L123" s="79" t="e">
        <f>+IF(E123&gt;0,#REF!,0)</f>
        <v>#REF!</v>
      </c>
      <c r="M123" s="79" t="e">
        <f>+IF(E123&gt;0,#REF!,0)</f>
        <v>#REF!</v>
      </c>
    </row>
    <row r="124" spans="1:13" x14ac:dyDescent="0.25">
      <c r="A124" t="e">
        <f>+#REF!</f>
        <v>#REF!</v>
      </c>
      <c r="B124" s="79">
        <f>IF(E124&gt;0,#REF!,0)</f>
        <v>0</v>
      </c>
      <c r="C124">
        <f>IF(E124&gt;0,#REF!,0)</f>
        <v>0</v>
      </c>
      <c r="D124" s="79">
        <f>IFERROR(VLOOKUP(1,#REF!,3,FALSE),0)</f>
        <v>0</v>
      </c>
      <c r="E124">
        <f>IF(D124&gt;0,1,0)</f>
        <v>0</v>
      </c>
      <c r="F124" s="81">
        <f>SUM(G124:M124)</f>
        <v>0</v>
      </c>
      <c r="G124" s="79">
        <f>+IF(E124&gt;0,#REF!,0)</f>
        <v>0</v>
      </c>
      <c r="H124" s="79">
        <f>+IF(E124&gt;0,#REF!,0)</f>
        <v>0</v>
      </c>
      <c r="I124" s="79">
        <f>+IF(E124&gt;0,#REF!,0)</f>
        <v>0</v>
      </c>
      <c r="J124" s="79">
        <f>+IF(E124&gt;0,#REF!,0)</f>
        <v>0</v>
      </c>
      <c r="K124" s="79">
        <f>+IF(E124&gt;0,#REF!,0)</f>
        <v>0</v>
      </c>
      <c r="L124" s="79">
        <f>+IF(E124&gt;0,#REF!,0)</f>
        <v>0</v>
      </c>
      <c r="M124" s="79">
        <f>+IF(E124&gt;0,#REF!,0)</f>
        <v>0</v>
      </c>
    </row>
    <row r="125" spans="1:13" x14ac:dyDescent="0.25">
      <c r="A125" t="e">
        <f>+#REF!</f>
        <v>#REF!</v>
      </c>
      <c r="B125" s="79" t="e">
        <f>IF(E125&gt;0,#REF!,0)</f>
        <v>#REF!</v>
      </c>
      <c r="C125" t="e">
        <f>IF(E125&gt;0,#REF!,0)</f>
        <v>#REF!</v>
      </c>
      <c r="D125" s="79" t="e">
        <f>+IF(#REF!&gt;0,#REF!,0)</f>
        <v>#REF!</v>
      </c>
      <c r="E125" t="e">
        <f>+IF(#REF!&gt;0,#REF!,0)</f>
        <v>#REF!</v>
      </c>
      <c r="F125" s="81" t="e">
        <f t="shared" ref="F125:F134" si="11">SUM(G125:M125)</f>
        <v>#REF!</v>
      </c>
      <c r="G125" s="79" t="e">
        <f>+IF(E125&gt;0,#REF!,0)</f>
        <v>#REF!</v>
      </c>
      <c r="H125" s="79" t="e">
        <f>+IF(E125&gt;0,#REF!,0)</f>
        <v>#REF!</v>
      </c>
      <c r="I125" s="79" t="e">
        <f>+IF(E125&gt;0,#REF!,0)</f>
        <v>#REF!</v>
      </c>
      <c r="J125" s="79" t="e">
        <f>+IF(E125&gt;0,#REF!,0)</f>
        <v>#REF!</v>
      </c>
      <c r="K125" s="79" t="e">
        <f>+IF(E125&gt;0,#REF!,0)</f>
        <v>#REF!</v>
      </c>
      <c r="L125" s="79" t="e">
        <f>+IF(E125&gt;0,#REF!,0)</f>
        <v>#REF!</v>
      </c>
      <c r="M125" s="79" t="e">
        <f>+IF(E125&gt;0,#REF!,0)</f>
        <v>#REF!</v>
      </c>
    </row>
    <row r="126" spans="1:13" x14ac:dyDescent="0.25">
      <c r="A126" t="e">
        <f>+#REF!</f>
        <v>#REF!</v>
      </c>
      <c r="B126" s="79" t="e">
        <f>IF(E126&gt;0,#REF!,0)</f>
        <v>#REF!</v>
      </c>
      <c r="C126" t="e">
        <f>IF(E126&gt;0,#REF!,0)</f>
        <v>#REF!</v>
      </c>
      <c r="D126" s="79" t="e">
        <f>+IF(#REF!&gt;0,#REF!,0)</f>
        <v>#REF!</v>
      </c>
      <c r="E126" t="e">
        <f>+IF(#REF!&gt;0,#REF!,0)</f>
        <v>#REF!</v>
      </c>
      <c r="F126" s="81" t="e">
        <f t="shared" si="11"/>
        <v>#REF!</v>
      </c>
      <c r="G126" s="79" t="e">
        <f>+IF(E126&gt;0,#REF!,0)</f>
        <v>#REF!</v>
      </c>
      <c r="H126" s="79" t="e">
        <f>+IF(E126&gt;0,#REF!,0)</f>
        <v>#REF!</v>
      </c>
      <c r="I126" s="79" t="e">
        <f>+IF(E126&gt;0,#REF!,0)</f>
        <v>#REF!</v>
      </c>
      <c r="J126" s="79" t="e">
        <f>+IF(E126&gt;0,#REF!,0)</f>
        <v>#REF!</v>
      </c>
      <c r="K126" s="79" t="e">
        <f>+IF(E126&gt;0,#REF!,0)</f>
        <v>#REF!</v>
      </c>
      <c r="L126" s="79" t="e">
        <f>+IF(E126&gt;0,#REF!,0)</f>
        <v>#REF!</v>
      </c>
      <c r="M126" s="79" t="e">
        <f>+IF(E126&gt;0,#REF!,0)</f>
        <v>#REF!</v>
      </c>
    </row>
    <row r="127" spans="1:13" x14ac:dyDescent="0.25">
      <c r="A127" t="e">
        <f>+#REF!</f>
        <v>#REF!</v>
      </c>
      <c r="B127" s="79" t="e">
        <f>IF(E127&gt;0,#REF!,0)</f>
        <v>#REF!</v>
      </c>
      <c r="C127" t="e">
        <f>IF(E127&gt;0,#REF!,0)</f>
        <v>#REF!</v>
      </c>
      <c r="D127" s="79" t="e">
        <f>+IF(#REF!&gt;0,#REF!,0)</f>
        <v>#REF!</v>
      </c>
      <c r="E127" t="e">
        <f>+IF(#REF!&gt;0,#REF!,0)</f>
        <v>#REF!</v>
      </c>
      <c r="F127" s="81" t="e">
        <f t="shared" si="11"/>
        <v>#REF!</v>
      </c>
      <c r="G127" s="79" t="e">
        <f>+IF(E127&gt;0,#REF!,0)</f>
        <v>#REF!</v>
      </c>
      <c r="H127" s="79" t="e">
        <f>+IF(E127&gt;0,#REF!,0)</f>
        <v>#REF!</v>
      </c>
      <c r="I127" s="79" t="e">
        <f>+IF(E127&gt;0,#REF!,0)</f>
        <v>#REF!</v>
      </c>
      <c r="J127" s="79" t="e">
        <f>+IF(E127&gt;0,#REF!,0)</f>
        <v>#REF!</v>
      </c>
      <c r="K127" s="79" t="e">
        <f>+IF(E127&gt;0,#REF!,0)</f>
        <v>#REF!</v>
      </c>
      <c r="L127" s="79" t="e">
        <f>+IF(E127&gt;0,#REF!,0)</f>
        <v>#REF!</v>
      </c>
      <c r="M127" s="79" t="e">
        <f>+IF(E127&gt;0,#REF!,0)</f>
        <v>#REF!</v>
      </c>
    </row>
    <row r="128" spans="1:13" x14ac:dyDescent="0.25">
      <c r="A128" t="e">
        <f>+#REF!</f>
        <v>#REF!</v>
      </c>
      <c r="B128" s="79" t="e">
        <f>IF(E128&gt;0,#REF!,0)</f>
        <v>#REF!</v>
      </c>
      <c r="C128" t="e">
        <f>IF(E128&gt;0,#REF!,0)</f>
        <v>#REF!</v>
      </c>
      <c r="D128" s="79" t="e">
        <f>+IF(#REF!&gt;0,#REF!,0)</f>
        <v>#REF!</v>
      </c>
      <c r="E128" t="e">
        <f>+IF(#REF!&gt;0,#REF!,0)</f>
        <v>#REF!</v>
      </c>
      <c r="F128" s="81" t="e">
        <f t="shared" si="11"/>
        <v>#REF!</v>
      </c>
      <c r="G128" s="79" t="e">
        <f>+IF(E128&gt;0,#REF!,0)</f>
        <v>#REF!</v>
      </c>
      <c r="H128" s="79" t="e">
        <f>+IF(E128&gt;0,#REF!,0)</f>
        <v>#REF!</v>
      </c>
      <c r="I128" s="79" t="e">
        <f>+IF(E128&gt;0,#REF!,0)</f>
        <v>#REF!</v>
      </c>
      <c r="J128" s="79" t="e">
        <f>+IF(E128&gt;0,#REF!,0)</f>
        <v>#REF!</v>
      </c>
      <c r="K128" s="79" t="e">
        <f>+IF(E128&gt;0,#REF!,0)</f>
        <v>#REF!</v>
      </c>
      <c r="L128" s="79" t="e">
        <f>+IF(E128&gt;0,#REF!,0)</f>
        <v>#REF!</v>
      </c>
      <c r="M128" s="79" t="e">
        <f>+IF(E128&gt;0,#REF!,0)</f>
        <v>#REF!</v>
      </c>
    </row>
    <row r="129" spans="1:13" x14ac:dyDescent="0.25">
      <c r="A129" t="e">
        <f>+#REF!</f>
        <v>#REF!</v>
      </c>
      <c r="B129" s="79" t="e">
        <f>IF(E129&gt;0,#REF!,0)</f>
        <v>#REF!</v>
      </c>
      <c r="C129" t="e">
        <f>IF(E129&gt;0,#REF!,0)</f>
        <v>#REF!</v>
      </c>
      <c r="D129" s="79" t="e">
        <f>+IF(#REF!&gt;0,#REF!,0)</f>
        <v>#REF!</v>
      </c>
      <c r="E129" t="e">
        <f>+IF(#REF!&gt;0,#REF!,0)</f>
        <v>#REF!</v>
      </c>
      <c r="F129" s="81" t="e">
        <f t="shared" si="11"/>
        <v>#REF!</v>
      </c>
      <c r="G129" s="79" t="e">
        <f>+IF(E129&gt;0,#REF!,0)</f>
        <v>#REF!</v>
      </c>
      <c r="H129" s="79" t="e">
        <f>+IF(E129&gt;0,#REF!,0)</f>
        <v>#REF!</v>
      </c>
      <c r="I129" s="79" t="e">
        <f>+IF(E129&gt;0,#REF!,0)</f>
        <v>#REF!</v>
      </c>
      <c r="J129" s="79" t="e">
        <f>+IF(E129&gt;0,#REF!,0)</f>
        <v>#REF!</v>
      </c>
      <c r="K129" s="79" t="e">
        <f>+IF(E129&gt;0,#REF!,0)</f>
        <v>#REF!</v>
      </c>
      <c r="L129" s="79" t="e">
        <f>+IF(E129&gt;0,#REF!,0)</f>
        <v>#REF!</v>
      </c>
      <c r="M129" s="79" t="e">
        <f>+IF(E129&gt;0,#REF!,0)</f>
        <v>#REF!</v>
      </c>
    </row>
    <row r="130" spans="1:13" x14ac:dyDescent="0.25">
      <c r="A130" t="e">
        <f>+#REF!</f>
        <v>#REF!</v>
      </c>
      <c r="B130" s="79" t="e">
        <f>IF(E130&gt;0,#REF!,0)</f>
        <v>#REF!</v>
      </c>
      <c r="C130" t="e">
        <f>IF(E130&gt;0,#REF!,0)</f>
        <v>#REF!</v>
      </c>
      <c r="D130" s="79" t="e">
        <f>+IF(#REF!&gt;0,#REF!,0)</f>
        <v>#REF!</v>
      </c>
      <c r="E130" t="e">
        <f>+IF(#REF!&gt;0,#REF!,0)</f>
        <v>#REF!</v>
      </c>
      <c r="F130" s="81" t="e">
        <f t="shared" si="11"/>
        <v>#REF!</v>
      </c>
      <c r="G130" s="79" t="e">
        <f>+IF(E130&gt;0,#REF!,0)</f>
        <v>#REF!</v>
      </c>
      <c r="H130" s="79" t="e">
        <f>+IF(E130&gt;0,#REF!,0)</f>
        <v>#REF!</v>
      </c>
      <c r="I130" s="79" t="e">
        <f>+IF(E130&gt;0,#REF!,0)</f>
        <v>#REF!</v>
      </c>
      <c r="J130" s="79" t="e">
        <f>+IF(E130&gt;0,#REF!,0)</f>
        <v>#REF!</v>
      </c>
      <c r="K130" s="79" t="e">
        <f>+IF(E130&gt;0,#REF!,0)</f>
        <v>#REF!</v>
      </c>
      <c r="L130" s="79" t="e">
        <f>+IF(E130&gt;0,#REF!,0)</f>
        <v>#REF!</v>
      </c>
      <c r="M130" s="79" t="e">
        <f>+IF(E130&gt;0,#REF!,0)</f>
        <v>#REF!</v>
      </c>
    </row>
    <row r="131" spans="1:13" x14ac:dyDescent="0.25">
      <c r="A131" t="e">
        <f>+#REF!</f>
        <v>#REF!</v>
      </c>
      <c r="B131" s="79" t="e">
        <f>IF(E131&gt;0,#REF!,0)</f>
        <v>#REF!</v>
      </c>
      <c r="C131" t="e">
        <f>IF(E131&gt;0,#REF!,0)</f>
        <v>#REF!</v>
      </c>
      <c r="D131" s="79" t="e">
        <f>+IF(#REF!&gt;0,#REF!,0)</f>
        <v>#REF!</v>
      </c>
      <c r="E131" t="e">
        <f>+IF(#REF!&gt;0,#REF!,0)</f>
        <v>#REF!</v>
      </c>
      <c r="F131" s="81" t="e">
        <f t="shared" si="11"/>
        <v>#REF!</v>
      </c>
      <c r="G131" s="79" t="e">
        <f>+IF(E131&gt;0,#REF!,0)</f>
        <v>#REF!</v>
      </c>
      <c r="H131" s="79" t="e">
        <f>+IF(E131&gt;0,#REF!,0)</f>
        <v>#REF!</v>
      </c>
      <c r="I131" s="79" t="e">
        <f>+IF(E131&gt;0,#REF!,0)</f>
        <v>#REF!</v>
      </c>
      <c r="J131" s="79" t="e">
        <f>+IF(E131&gt;0,#REF!,0)</f>
        <v>#REF!</v>
      </c>
      <c r="K131" s="79" t="e">
        <f>+IF(E131&gt;0,#REF!,0)</f>
        <v>#REF!</v>
      </c>
      <c r="L131" s="79" t="e">
        <f>+IF(E131&gt;0,#REF!,0)</f>
        <v>#REF!</v>
      </c>
      <c r="M131" s="79" t="e">
        <f>+IF(E131&gt;0,#REF!,0)</f>
        <v>#REF!</v>
      </c>
    </row>
    <row r="132" spans="1:13" x14ac:dyDescent="0.25">
      <c r="A132" t="e">
        <f>+#REF!</f>
        <v>#REF!</v>
      </c>
      <c r="B132" s="79" t="e">
        <f>IF(E132&gt;0,#REF!,0)</f>
        <v>#REF!</v>
      </c>
      <c r="C132" t="e">
        <f>IF(E132&gt;0,#REF!,0)</f>
        <v>#REF!</v>
      </c>
      <c r="D132" s="79" t="e">
        <f>+IF(#REF!&gt;0,#REF!,0)</f>
        <v>#REF!</v>
      </c>
      <c r="E132" t="e">
        <f>+IF(#REF!&gt;0,#REF!,0)</f>
        <v>#REF!</v>
      </c>
      <c r="F132" s="81" t="e">
        <f t="shared" si="11"/>
        <v>#REF!</v>
      </c>
      <c r="G132" s="79" t="e">
        <f>+IF(E132&gt;0,#REF!,0)</f>
        <v>#REF!</v>
      </c>
      <c r="H132" s="79" t="e">
        <f>+IF(E132&gt;0,#REF!,0)</f>
        <v>#REF!</v>
      </c>
      <c r="I132" s="79" t="e">
        <f>+IF(E132&gt;0,#REF!,0)</f>
        <v>#REF!</v>
      </c>
      <c r="J132" s="79" t="e">
        <f>+IF(E132&gt;0,#REF!,0)</f>
        <v>#REF!</v>
      </c>
      <c r="K132" s="79" t="e">
        <f>+IF(E132&gt;0,#REF!,0)</f>
        <v>#REF!</v>
      </c>
      <c r="L132" s="79" t="e">
        <f>+IF(E132&gt;0,#REF!,0)</f>
        <v>#REF!</v>
      </c>
      <c r="M132" s="79" t="e">
        <f>+IF(E132&gt;0,#REF!,0)</f>
        <v>#REF!</v>
      </c>
    </row>
    <row r="133" spans="1:13" x14ac:dyDescent="0.25">
      <c r="A133" t="e">
        <f>+#REF!</f>
        <v>#REF!</v>
      </c>
      <c r="B133" s="79" t="e">
        <f>IF(E133&gt;0,#REF!,0)</f>
        <v>#REF!</v>
      </c>
      <c r="C133" t="e">
        <f>IF(E133&gt;0,#REF!,0)</f>
        <v>#REF!</v>
      </c>
      <c r="D133" s="79" t="e">
        <f>+IF(#REF!&gt;0,#REF!,0)</f>
        <v>#REF!</v>
      </c>
      <c r="E133" t="e">
        <f>+IF(#REF!&gt;0,#REF!,0)</f>
        <v>#REF!</v>
      </c>
      <c r="F133" s="81" t="e">
        <f t="shared" si="11"/>
        <v>#REF!</v>
      </c>
      <c r="G133" s="79" t="e">
        <f>+IF(E133&gt;0,#REF!,0)</f>
        <v>#REF!</v>
      </c>
      <c r="H133" s="79" t="e">
        <f>+IF(E133&gt;0,#REF!,0)</f>
        <v>#REF!</v>
      </c>
      <c r="I133" s="79" t="e">
        <f>+IF(E133&gt;0,#REF!,0)</f>
        <v>#REF!</v>
      </c>
      <c r="J133" s="79" t="e">
        <f>+IF(E133&gt;0,#REF!,0)</f>
        <v>#REF!</v>
      </c>
      <c r="K133" s="79" t="e">
        <f>+IF(E133&gt;0,#REF!,0)</f>
        <v>#REF!</v>
      </c>
      <c r="L133" s="79" t="e">
        <f>+IF(E133&gt;0,#REF!,0)</f>
        <v>#REF!</v>
      </c>
      <c r="M133" s="79" t="e">
        <f>+IF(E133&gt;0,#REF!,0)</f>
        <v>#REF!</v>
      </c>
    </row>
    <row r="134" spans="1:13" x14ac:dyDescent="0.25">
      <c r="A134" t="e">
        <f>+#REF!</f>
        <v>#REF!</v>
      </c>
      <c r="B134" s="79" t="e">
        <f>IF(E134&gt;0,#REF!,0)</f>
        <v>#REF!</v>
      </c>
      <c r="C134" t="e">
        <f>IF(E134&gt;0,#REF!,0)</f>
        <v>#REF!</v>
      </c>
      <c r="D134" s="79" t="e">
        <f>+IF(#REF!&gt;0,#REF!,0)</f>
        <v>#REF!</v>
      </c>
      <c r="E134" t="e">
        <f>+IF(#REF!&gt;0,#REF!,0)</f>
        <v>#REF!</v>
      </c>
      <c r="F134" s="81" t="e">
        <f t="shared" si="11"/>
        <v>#REF!</v>
      </c>
      <c r="G134" s="79" t="e">
        <f>+IF(E134&gt;0,#REF!,0)</f>
        <v>#REF!</v>
      </c>
      <c r="H134" s="79" t="e">
        <f>+IF(E134&gt;0,#REF!,0)</f>
        <v>#REF!</v>
      </c>
      <c r="I134" s="79" t="e">
        <f>+IF(E134&gt;0,#REF!,0)</f>
        <v>#REF!</v>
      </c>
      <c r="J134" s="79" t="e">
        <f>+IF(E134&gt;0,#REF!,0)</f>
        <v>#REF!</v>
      </c>
      <c r="K134" s="79" t="e">
        <f>+IF(E134&gt;0,#REF!,0)</f>
        <v>#REF!</v>
      </c>
      <c r="L134" s="79" t="e">
        <f>+IF(E134&gt;0,#REF!,0)</f>
        <v>#REF!</v>
      </c>
      <c r="M134" s="79" t="e">
        <f>+IF(E134&gt;0,#REF!,0)</f>
        <v>#REF!</v>
      </c>
    </row>
    <row r="135" spans="1:13" x14ac:dyDescent="0.25">
      <c r="A135" t="e">
        <f>+#REF!</f>
        <v>#REF!</v>
      </c>
      <c r="B135" s="79">
        <f>IF(E135&gt;0,#REF!,0)</f>
        <v>0</v>
      </c>
      <c r="C135">
        <f>IF(E135&gt;0,#REF!,0)</f>
        <v>0</v>
      </c>
      <c r="D135" s="79">
        <f>IFERROR(VLOOKUP(1,#REF!,3,FALSE),0)</f>
        <v>0</v>
      </c>
      <c r="E135">
        <f>IF(D135&gt;0,1,0)</f>
        <v>0</v>
      </c>
      <c r="F135" s="81">
        <f>SUM(G135:M135)</f>
        <v>0</v>
      </c>
      <c r="G135" s="79">
        <f>+IF(E135&gt;0,#REF!,0)</f>
        <v>0</v>
      </c>
      <c r="H135" s="79">
        <f>+IF(E135&gt;0,#REF!,0)</f>
        <v>0</v>
      </c>
      <c r="I135" s="79">
        <f>+IF(E135&gt;0,#REF!,0)</f>
        <v>0</v>
      </c>
      <c r="J135" s="79">
        <f>+IF(E135&gt;0,#REF!,0)</f>
        <v>0</v>
      </c>
      <c r="K135" s="79">
        <f>+IF(E135&gt;0,#REF!,0)</f>
        <v>0</v>
      </c>
      <c r="L135" s="79">
        <f>+IF(E135&gt;0,#REF!,0)</f>
        <v>0</v>
      </c>
      <c r="M135" s="79">
        <f>+IF(E135&gt;0,#REF!,0)</f>
        <v>0</v>
      </c>
    </row>
    <row r="136" spans="1:13" x14ac:dyDescent="0.25">
      <c r="A136" t="e">
        <f>+#REF!</f>
        <v>#REF!</v>
      </c>
      <c r="B136" s="79" t="e">
        <f>IF(E136&gt;0,#REF!,0)</f>
        <v>#REF!</v>
      </c>
      <c r="C136" t="e">
        <f>IF(E136&gt;0,#REF!,0)</f>
        <v>#REF!</v>
      </c>
      <c r="D136" s="79" t="e">
        <f>+IF(#REF!&gt;0,#REF!,0)</f>
        <v>#REF!</v>
      </c>
      <c r="E136" t="e">
        <f>+IF(#REF!&gt;0,#REF!,0)</f>
        <v>#REF!</v>
      </c>
      <c r="F136" s="81" t="e">
        <f t="shared" ref="F136:F145" si="12">SUM(G136:M136)</f>
        <v>#REF!</v>
      </c>
      <c r="G136" s="79" t="e">
        <f>+IF(E136&gt;0,#REF!,0)</f>
        <v>#REF!</v>
      </c>
      <c r="H136" s="79" t="e">
        <f>+IF(E136&gt;0,#REF!,0)</f>
        <v>#REF!</v>
      </c>
      <c r="I136" s="79" t="e">
        <f>+IF(E136&gt;0,#REF!,0)</f>
        <v>#REF!</v>
      </c>
      <c r="J136" s="79" t="e">
        <f>+IF(E136&gt;0,#REF!,0)</f>
        <v>#REF!</v>
      </c>
      <c r="K136" s="79" t="e">
        <f>+IF(E136&gt;0,#REF!,0)</f>
        <v>#REF!</v>
      </c>
      <c r="L136" s="79" t="e">
        <f>+IF(E136&gt;0,#REF!,0)</f>
        <v>#REF!</v>
      </c>
      <c r="M136" s="79" t="e">
        <f>+IF(E136&gt;0,#REF!,0)</f>
        <v>#REF!</v>
      </c>
    </row>
    <row r="137" spans="1:13" x14ac:dyDescent="0.25">
      <c r="A137" t="e">
        <f>+#REF!</f>
        <v>#REF!</v>
      </c>
      <c r="B137" s="79" t="e">
        <f>IF(E137&gt;0,#REF!,0)</f>
        <v>#REF!</v>
      </c>
      <c r="C137" t="e">
        <f>IF(E137&gt;0,#REF!,0)</f>
        <v>#REF!</v>
      </c>
      <c r="D137" s="79" t="e">
        <f>+IF(#REF!&gt;0,#REF!,0)</f>
        <v>#REF!</v>
      </c>
      <c r="E137" t="e">
        <f>+IF(#REF!&gt;0,#REF!,0)</f>
        <v>#REF!</v>
      </c>
      <c r="F137" s="81" t="e">
        <f t="shared" si="12"/>
        <v>#REF!</v>
      </c>
      <c r="G137" s="79" t="e">
        <f>+IF(E137&gt;0,#REF!,0)</f>
        <v>#REF!</v>
      </c>
      <c r="H137" s="79" t="e">
        <f>+IF(E137&gt;0,#REF!,0)</f>
        <v>#REF!</v>
      </c>
      <c r="I137" s="79" t="e">
        <f>+IF(E137&gt;0,#REF!,0)</f>
        <v>#REF!</v>
      </c>
      <c r="J137" s="79" t="e">
        <f>+IF(E137&gt;0,#REF!,0)</f>
        <v>#REF!</v>
      </c>
      <c r="K137" s="79" t="e">
        <f>+IF(E137&gt;0,#REF!,0)</f>
        <v>#REF!</v>
      </c>
      <c r="L137" s="79" t="e">
        <f>+IF(E137&gt;0,#REF!,0)</f>
        <v>#REF!</v>
      </c>
      <c r="M137" s="79" t="e">
        <f>+IF(E137&gt;0,#REF!,0)</f>
        <v>#REF!</v>
      </c>
    </row>
    <row r="138" spans="1:13" x14ac:dyDescent="0.25">
      <c r="A138" t="e">
        <f>+#REF!</f>
        <v>#REF!</v>
      </c>
      <c r="B138" s="79" t="e">
        <f>IF(E138&gt;0,#REF!,0)</f>
        <v>#REF!</v>
      </c>
      <c r="C138" t="e">
        <f>IF(E138&gt;0,#REF!,0)</f>
        <v>#REF!</v>
      </c>
      <c r="D138" s="79" t="e">
        <f>+IF(#REF!&gt;0,#REF!,0)</f>
        <v>#REF!</v>
      </c>
      <c r="E138" t="e">
        <f>+IF(#REF!&gt;0,#REF!,0)</f>
        <v>#REF!</v>
      </c>
      <c r="F138" s="81" t="e">
        <f t="shared" si="12"/>
        <v>#REF!</v>
      </c>
      <c r="G138" s="79" t="e">
        <f>+IF(E138&gt;0,#REF!,0)</f>
        <v>#REF!</v>
      </c>
      <c r="H138" s="79" t="e">
        <f>+IF(E138&gt;0,#REF!,0)</f>
        <v>#REF!</v>
      </c>
      <c r="I138" s="79" t="e">
        <f>+IF(E138&gt;0,#REF!,0)</f>
        <v>#REF!</v>
      </c>
      <c r="J138" s="79" t="e">
        <f>+IF(E138&gt;0,#REF!,0)</f>
        <v>#REF!</v>
      </c>
      <c r="K138" s="79" t="e">
        <f>+IF(E138&gt;0,#REF!,0)</f>
        <v>#REF!</v>
      </c>
      <c r="L138" s="79" t="e">
        <f>+IF(E138&gt;0,#REF!,0)</f>
        <v>#REF!</v>
      </c>
      <c r="M138" s="79" t="e">
        <f>+IF(E138&gt;0,#REF!,0)</f>
        <v>#REF!</v>
      </c>
    </row>
    <row r="139" spans="1:13" x14ac:dyDescent="0.25">
      <c r="A139" t="e">
        <f>+#REF!</f>
        <v>#REF!</v>
      </c>
      <c r="B139" s="79" t="e">
        <f>IF(E139&gt;0,#REF!,0)</f>
        <v>#REF!</v>
      </c>
      <c r="C139" t="e">
        <f>IF(E139&gt;0,#REF!,0)</f>
        <v>#REF!</v>
      </c>
      <c r="D139" s="79" t="e">
        <f>+IF(#REF!&gt;0,#REF!,0)</f>
        <v>#REF!</v>
      </c>
      <c r="E139" t="e">
        <f>+IF(#REF!&gt;0,#REF!,0)</f>
        <v>#REF!</v>
      </c>
      <c r="F139" s="81" t="e">
        <f t="shared" si="12"/>
        <v>#REF!</v>
      </c>
      <c r="G139" s="79" t="e">
        <f>+IF(E139&gt;0,#REF!,0)</f>
        <v>#REF!</v>
      </c>
      <c r="H139" s="79" t="e">
        <f>+IF(E139&gt;0,#REF!,0)</f>
        <v>#REF!</v>
      </c>
      <c r="I139" s="79" t="e">
        <f>+IF(E139&gt;0,#REF!,0)</f>
        <v>#REF!</v>
      </c>
      <c r="J139" s="79" t="e">
        <f>+IF(E139&gt;0,#REF!,0)</f>
        <v>#REF!</v>
      </c>
      <c r="K139" s="79" t="e">
        <f>+IF(E139&gt;0,#REF!,0)</f>
        <v>#REF!</v>
      </c>
      <c r="L139" s="79" t="e">
        <f>+IF(E139&gt;0,#REF!,0)</f>
        <v>#REF!</v>
      </c>
      <c r="M139" s="79" t="e">
        <f>+IF(E139&gt;0,#REF!,0)</f>
        <v>#REF!</v>
      </c>
    </row>
    <row r="140" spans="1:13" x14ac:dyDescent="0.25">
      <c r="A140" t="e">
        <f>+#REF!</f>
        <v>#REF!</v>
      </c>
      <c r="B140" s="79" t="e">
        <f>IF(E140&gt;0,#REF!,0)</f>
        <v>#REF!</v>
      </c>
      <c r="C140" t="e">
        <f>IF(E140&gt;0,#REF!,0)</f>
        <v>#REF!</v>
      </c>
      <c r="D140" s="79" t="e">
        <f>+IF(#REF!&gt;0,#REF!,0)</f>
        <v>#REF!</v>
      </c>
      <c r="E140" t="e">
        <f>+IF(#REF!&gt;0,#REF!,0)</f>
        <v>#REF!</v>
      </c>
      <c r="F140" s="81" t="e">
        <f t="shared" si="12"/>
        <v>#REF!</v>
      </c>
      <c r="G140" s="79" t="e">
        <f>+IF(E140&gt;0,#REF!,0)</f>
        <v>#REF!</v>
      </c>
      <c r="H140" s="79" t="e">
        <f>+IF(E140&gt;0,#REF!,0)</f>
        <v>#REF!</v>
      </c>
      <c r="I140" s="79" t="e">
        <f>+IF(E140&gt;0,#REF!,0)</f>
        <v>#REF!</v>
      </c>
      <c r="J140" s="79" t="e">
        <f>+IF(E140&gt;0,#REF!,0)</f>
        <v>#REF!</v>
      </c>
      <c r="K140" s="79" t="e">
        <f>+IF(E140&gt;0,#REF!,0)</f>
        <v>#REF!</v>
      </c>
      <c r="L140" s="79" t="e">
        <f>+IF(E140&gt;0,#REF!,0)</f>
        <v>#REF!</v>
      </c>
      <c r="M140" s="79" t="e">
        <f>+IF(E140&gt;0,#REF!,0)</f>
        <v>#REF!</v>
      </c>
    </row>
    <row r="141" spans="1:13" x14ac:dyDescent="0.25">
      <c r="A141" t="e">
        <f>+#REF!</f>
        <v>#REF!</v>
      </c>
      <c r="B141" s="79" t="e">
        <f>IF(E141&gt;0,#REF!,0)</f>
        <v>#REF!</v>
      </c>
      <c r="C141" t="e">
        <f>IF(E141&gt;0,#REF!,0)</f>
        <v>#REF!</v>
      </c>
      <c r="D141" s="79" t="e">
        <f>+IF(#REF!&gt;0,#REF!,0)</f>
        <v>#REF!</v>
      </c>
      <c r="E141" t="e">
        <f>+IF(#REF!&gt;0,#REF!,0)</f>
        <v>#REF!</v>
      </c>
      <c r="F141" s="81" t="e">
        <f t="shared" si="12"/>
        <v>#REF!</v>
      </c>
      <c r="G141" s="79" t="e">
        <f>+IF(E141&gt;0,#REF!,0)</f>
        <v>#REF!</v>
      </c>
      <c r="H141" s="79" t="e">
        <f>+IF(E141&gt;0,#REF!,0)</f>
        <v>#REF!</v>
      </c>
      <c r="I141" s="79" t="e">
        <f>+IF(E141&gt;0,#REF!,0)</f>
        <v>#REF!</v>
      </c>
      <c r="J141" s="79" t="e">
        <f>+IF(E141&gt;0,#REF!,0)</f>
        <v>#REF!</v>
      </c>
      <c r="K141" s="79" t="e">
        <f>+IF(E141&gt;0,#REF!,0)</f>
        <v>#REF!</v>
      </c>
      <c r="L141" s="79" t="e">
        <f>+IF(E141&gt;0,#REF!,0)</f>
        <v>#REF!</v>
      </c>
      <c r="M141" s="79" t="e">
        <f>+IF(E141&gt;0,#REF!,0)</f>
        <v>#REF!</v>
      </c>
    </row>
    <row r="142" spans="1:13" x14ac:dyDescent="0.25">
      <c r="A142" t="e">
        <f>+#REF!</f>
        <v>#REF!</v>
      </c>
      <c r="B142" s="79" t="e">
        <f>IF(E142&gt;0,#REF!,0)</f>
        <v>#REF!</v>
      </c>
      <c r="C142" t="e">
        <f>IF(E142&gt;0,#REF!,0)</f>
        <v>#REF!</v>
      </c>
      <c r="D142" s="79" t="e">
        <f>+IF(#REF!&gt;0,#REF!,0)</f>
        <v>#REF!</v>
      </c>
      <c r="E142" t="e">
        <f>+IF(#REF!&gt;0,#REF!,0)</f>
        <v>#REF!</v>
      </c>
      <c r="F142" s="81" t="e">
        <f t="shared" si="12"/>
        <v>#REF!</v>
      </c>
      <c r="G142" s="79" t="e">
        <f>+IF(E142&gt;0,#REF!,0)</f>
        <v>#REF!</v>
      </c>
      <c r="H142" s="79" t="e">
        <f>+IF(E142&gt;0,#REF!,0)</f>
        <v>#REF!</v>
      </c>
      <c r="I142" s="79" t="e">
        <f>+IF(E142&gt;0,#REF!,0)</f>
        <v>#REF!</v>
      </c>
      <c r="J142" s="79" t="e">
        <f>+IF(E142&gt;0,#REF!,0)</f>
        <v>#REF!</v>
      </c>
      <c r="K142" s="79" t="e">
        <f>+IF(E142&gt;0,#REF!,0)</f>
        <v>#REF!</v>
      </c>
      <c r="L142" s="79" t="e">
        <f>+IF(E142&gt;0,#REF!,0)</f>
        <v>#REF!</v>
      </c>
      <c r="M142" s="79" t="e">
        <f>+IF(E142&gt;0,#REF!,0)</f>
        <v>#REF!</v>
      </c>
    </row>
    <row r="143" spans="1:13" x14ac:dyDescent="0.25">
      <c r="A143" t="e">
        <f>+#REF!</f>
        <v>#REF!</v>
      </c>
      <c r="B143" s="79" t="e">
        <f>IF(E143&gt;0,#REF!,0)</f>
        <v>#REF!</v>
      </c>
      <c r="C143" t="e">
        <f>IF(E143&gt;0,#REF!,0)</f>
        <v>#REF!</v>
      </c>
      <c r="D143" s="79" t="e">
        <f>+IF(#REF!&gt;0,#REF!,0)</f>
        <v>#REF!</v>
      </c>
      <c r="E143" t="e">
        <f>+IF(#REF!&gt;0,#REF!,0)</f>
        <v>#REF!</v>
      </c>
      <c r="F143" s="81" t="e">
        <f t="shared" si="12"/>
        <v>#REF!</v>
      </c>
      <c r="G143" s="79" t="e">
        <f>+IF(E143&gt;0,#REF!,0)</f>
        <v>#REF!</v>
      </c>
      <c r="H143" s="79" t="e">
        <f>+IF(E143&gt;0,#REF!,0)</f>
        <v>#REF!</v>
      </c>
      <c r="I143" s="79" t="e">
        <f>+IF(E143&gt;0,#REF!,0)</f>
        <v>#REF!</v>
      </c>
      <c r="J143" s="79" t="e">
        <f>+IF(E143&gt;0,#REF!,0)</f>
        <v>#REF!</v>
      </c>
      <c r="K143" s="79" t="e">
        <f>+IF(E143&gt;0,#REF!,0)</f>
        <v>#REF!</v>
      </c>
      <c r="L143" s="79" t="e">
        <f>+IF(E143&gt;0,#REF!,0)</f>
        <v>#REF!</v>
      </c>
      <c r="M143" s="79" t="e">
        <f>+IF(E143&gt;0,#REF!,0)</f>
        <v>#REF!</v>
      </c>
    </row>
    <row r="144" spans="1:13" x14ac:dyDescent="0.25">
      <c r="A144" t="e">
        <f>+#REF!</f>
        <v>#REF!</v>
      </c>
      <c r="B144" s="79" t="e">
        <f>IF(E144&gt;0,#REF!,0)</f>
        <v>#REF!</v>
      </c>
      <c r="C144" t="e">
        <f>IF(E144&gt;0,#REF!,0)</f>
        <v>#REF!</v>
      </c>
      <c r="D144" s="79" t="e">
        <f>+IF(#REF!&gt;0,#REF!,0)</f>
        <v>#REF!</v>
      </c>
      <c r="E144" t="e">
        <f>+IF(#REF!&gt;0,#REF!,0)</f>
        <v>#REF!</v>
      </c>
      <c r="F144" s="81" t="e">
        <f t="shared" si="12"/>
        <v>#REF!</v>
      </c>
      <c r="G144" s="79" t="e">
        <f>+IF(E144&gt;0,#REF!,0)</f>
        <v>#REF!</v>
      </c>
      <c r="H144" s="79" t="e">
        <f>+IF(E144&gt;0,#REF!,0)</f>
        <v>#REF!</v>
      </c>
      <c r="I144" s="79" t="e">
        <f>+IF(E144&gt;0,#REF!,0)</f>
        <v>#REF!</v>
      </c>
      <c r="J144" s="79" t="e">
        <f>+IF(E144&gt;0,#REF!,0)</f>
        <v>#REF!</v>
      </c>
      <c r="K144" s="79" t="e">
        <f>+IF(E144&gt;0,#REF!,0)</f>
        <v>#REF!</v>
      </c>
      <c r="L144" s="79" t="e">
        <f>+IF(E144&gt;0,#REF!,0)</f>
        <v>#REF!</v>
      </c>
      <c r="M144" s="79" t="e">
        <f>+IF(E144&gt;0,#REF!,0)</f>
        <v>#REF!</v>
      </c>
    </row>
    <row r="145" spans="1:13" x14ac:dyDescent="0.25">
      <c r="A145" t="e">
        <f>+#REF!</f>
        <v>#REF!</v>
      </c>
      <c r="B145" s="79" t="e">
        <f>IF(E145&gt;0,#REF!,0)</f>
        <v>#REF!</v>
      </c>
      <c r="C145" t="e">
        <f>IF(E145&gt;0,#REF!,0)</f>
        <v>#REF!</v>
      </c>
      <c r="D145" s="79" t="e">
        <f>+IF(#REF!&gt;0,#REF!,0)</f>
        <v>#REF!</v>
      </c>
      <c r="E145" t="e">
        <f>+IF(#REF!&gt;0,#REF!,0)</f>
        <v>#REF!</v>
      </c>
      <c r="F145" s="81" t="e">
        <f t="shared" si="12"/>
        <v>#REF!</v>
      </c>
      <c r="G145" s="79" t="e">
        <f>+IF(E145&gt;0,#REF!,0)</f>
        <v>#REF!</v>
      </c>
      <c r="H145" s="79" t="e">
        <f>+IF(E145&gt;0,#REF!,0)</f>
        <v>#REF!</v>
      </c>
      <c r="I145" s="79" t="e">
        <f>+IF(E145&gt;0,#REF!,0)</f>
        <v>#REF!</v>
      </c>
      <c r="J145" s="79" t="e">
        <f>+IF(E145&gt;0,#REF!,0)</f>
        <v>#REF!</v>
      </c>
      <c r="K145" s="79" t="e">
        <f>+IF(E145&gt;0,#REF!,0)</f>
        <v>#REF!</v>
      </c>
      <c r="L145" s="79" t="e">
        <f>+IF(E145&gt;0,#REF!,0)</f>
        <v>#REF!</v>
      </c>
      <c r="M145" s="79" t="e">
        <f>+IF(E145&gt;0,#REF!,0)</f>
        <v>#REF!</v>
      </c>
    </row>
    <row r="146" spans="1:13" x14ac:dyDescent="0.25">
      <c r="A146" t="e">
        <f>+#REF!</f>
        <v>#REF!</v>
      </c>
      <c r="B146" s="79">
        <f>IF(E146&gt;0,#REF!,0)</f>
        <v>0</v>
      </c>
      <c r="C146">
        <f>IF(E146&gt;0,#REF!,0)</f>
        <v>0</v>
      </c>
      <c r="D146" s="79">
        <f>IFERROR(VLOOKUP(1,#REF!,3,FALSE),0)</f>
        <v>0</v>
      </c>
      <c r="E146">
        <f>IF(D146&gt;0,1,0)</f>
        <v>0</v>
      </c>
      <c r="F146" s="81">
        <f>SUM(G146:M146)</f>
        <v>0</v>
      </c>
      <c r="G146" s="79">
        <f>+IF(E146&gt;0,#REF!,0)</f>
        <v>0</v>
      </c>
      <c r="H146" s="79">
        <f>+IF(E146&gt;0,#REF!,0)</f>
        <v>0</v>
      </c>
      <c r="I146" s="79">
        <f>+IF(E146&gt;0,#REF!,0)</f>
        <v>0</v>
      </c>
      <c r="J146" s="79">
        <f>+IF(E146&gt;0,#REF!,0)</f>
        <v>0</v>
      </c>
      <c r="K146" s="79">
        <f>+IF(E146&gt;0,#REF!,0)</f>
        <v>0</v>
      </c>
      <c r="L146" s="79">
        <f>+IF(E146&gt;0,#REF!,0)</f>
        <v>0</v>
      </c>
      <c r="M146" s="79">
        <f>+IF(E146&gt;0,#REF!,0)</f>
        <v>0</v>
      </c>
    </row>
    <row r="147" spans="1:13" x14ac:dyDescent="0.25">
      <c r="A147" t="e">
        <f>+#REF!</f>
        <v>#REF!</v>
      </c>
      <c r="B147" s="79" t="e">
        <f>IF(E147&gt;0,#REF!,0)</f>
        <v>#REF!</v>
      </c>
      <c r="C147" t="e">
        <f>IF(E147&gt;0,#REF!,0)</f>
        <v>#REF!</v>
      </c>
      <c r="D147" s="79" t="e">
        <f>+IF(#REF!&gt;0,#REF!,0)</f>
        <v>#REF!</v>
      </c>
      <c r="E147" t="e">
        <f>+IF(#REF!&gt;0,#REF!,0)</f>
        <v>#REF!</v>
      </c>
      <c r="F147" s="81" t="e">
        <f t="shared" ref="F147:F156" si="13">SUM(G147:M147)</f>
        <v>#REF!</v>
      </c>
      <c r="G147" s="79" t="e">
        <f>+IF(E147&gt;0,#REF!,0)</f>
        <v>#REF!</v>
      </c>
      <c r="H147" s="79" t="e">
        <f>+IF(E147&gt;0,#REF!,0)</f>
        <v>#REF!</v>
      </c>
      <c r="I147" s="79" t="e">
        <f>+IF(E147&gt;0,#REF!,0)</f>
        <v>#REF!</v>
      </c>
      <c r="J147" s="79" t="e">
        <f>+IF(E147&gt;0,#REF!,0)</f>
        <v>#REF!</v>
      </c>
      <c r="K147" s="79" t="e">
        <f>+IF(E147&gt;0,#REF!,0)</f>
        <v>#REF!</v>
      </c>
      <c r="L147" s="79" t="e">
        <f>+IF(E147&gt;0,#REF!,0)</f>
        <v>#REF!</v>
      </c>
      <c r="M147" s="79" t="e">
        <f>+IF(E147&gt;0,#REF!,0)</f>
        <v>#REF!</v>
      </c>
    </row>
    <row r="148" spans="1:13" x14ac:dyDescent="0.25">
      <c r="A148" t="e">
        <f>+#REF!</f>
        <v>#REF!</v>
      </c>
      <c r="B148" s="79" t="e">
        <f>IF(E148&gt;0,#REF!,0)</f>
        <v>#REF!</v>
      </c>
      <c r="C148" t="e">
        <f>IF(E148&gt;0,#REF!,0)</f>
        <v>#REF!</v>
      </c>
      <c r="D148" s="79" t="e">
        <f>+IF(#REF!&gt;0,#REF!,0)</f>
        <v>#REF!</v>
      </c>
      <c r="E148" t="e">
        <f>+IF(#REF!&gt;0,#REF!,0)</f>
        <v>#REF!</v>
      </c>
      <c r="F148" s="81" t="e">
        <f t="shared" si="13"/>
        <v>#REF!</v>
      </c>
      <c r="G148" s="79" t="e">
        <f>+IF(E148&gt;0,#REF!,0)</f>
        <v>#REF!</v>
      </c>
      <c r="H148" s="79" t="e">
        <f>+IF(E148&gt;0,#REF!,0)</f>
        <v>#REF!</v>
      </c>
      <c r="I148" s="79" t="e">
        <f>+IF(E148&gt;0,#REF!,0)</f>
        <v>#REF!</v>
      </c>
      <c r="J148" s="79" t="e">
        <f>+IF(E148&gt;0,#REF!,0)</f>
        <v>#REF!</v>
      </c>
      <c r="K148" s="79" t="e">
        <f>+IF(E148&gt;0,#REF!,0)</f>
        <v>#REF!</v>
      </c>
      <c r="L148" s="79" t="e">
        <f>+IF(E148&gt;0,#REF!,0)</f>
        <v>#REF!</v>
      </c>
      <c r="M148" s="79" t="e">
        <f>+IF(E148&gt;0,#REF!,0)</f>
        <v>#REF!</v>
      </c>
    </row>
    <row r="149" spans="1:13" x14ac:dyDescent="0.25">
      <c r="A149" t="e">
        <f>+#REF!</f>
        <v>#REF!</v>
      </c>
      <c r="B149" s="79" t="e">
        <f>IF(E149&gt;0,#REF!,0)</f>
        <v>#REF!</v>
      </c>
      <c r="C149" t="e">
        <f>IF(E149&gt;0,#REF!,0)</f>
        <v>#REF!</v>
      </c>
      <c r="D149" s="79" t="e">
        <f>+IF(#REF!&gt;0,#REF!,0)</f>
        <v>#REF!</v>
      </c>
      <c r="E149" t="e">
        <f>+IF(#REF!&gt;0,#REF!,0)</f>
        <v>#REF!</v>
      </c>
      <c r="F149" s="81" t="e">
        <f t="shared" si="13"/>
        <v>#REF!</v>
      </c>
      <c r="G149" s="79" t="e">
        <f>+IF(E149&gt;0,#REF!,0)</f>
        <v>#REF!</v>
      </c>
      <c r="H149" s="79" t="e">
        <f>+IF(E149&gt;0,#REF!,0)</f>
        <v>#REF!</v>
      </c>
      <c r="I149" s="79" t="e">
        <f>+IF(E149&gt;0,#REF!,0)</f>
        <v>#REF!</v>
      </c>
      <c r="J149" s="79" t="e">
        <f>+IF(E149&gt;0,#REF!,0)</f>
        <v>#REF!</v>
      </c>
      <c r="K149" s="79" t="e">
        <f>+IF(E149&gt;0,#REF!,0)</f>
        <v>#REF!</v>
      </c>
      <c r="L149" s="79" t="e">
        <f>+IF(E149&gt;0,#REF!,0)</f>
        <v>#REF!</v>
      </c>
      <c r="M149" s="79" t="e">
        <f>+IF(E149&gt;0,#REF!,0)</f>
        <v>#REF!</v>
      </c>
    </row>
    <row r="150" spans="1:13" x14ac:dyDescent="0.25">
      <c r="A150" t="e">
        <f>+#REF!</f>
        <v>#REF!</v>
      </c>
      <c r="B150" s="79" t="e">
        <f>IF(E150&gt;0,#REF!,0)</f>
        <v>#REF!</v>
      </c>
      <c r="C150" t="e">
        <f>IF(E150&gt;0,#REF!,0)</f>
        <v>#REF!</v>
      </c>
      <c r="D150" s="79" t="e">
        <f>+IF(#REF!&gt;0,#REF!,0)</f>
        <v>#REF!</v>
      </c>
      <c r="E150" t="e">
        <f>+IF(#REF!&gt;0,#REF!,0)</f>
        <v>#REF!</v>
      </c>
      <c r="F150" s="81" t="e">
        <f t="shared" si="13"/>
        <v>#REF!</v>
      </c>
      <c r="G150" s="79" t="e">
        <f>+IF(E150&gt;0,#REF!,0)</f>
        <v>#REF!</v>
      </c>
      <c r="H150" s="79" t="e">
        <f>+IF(E150&gt;0,#REF!,0)</f>
        <v>#REF!</v>
      </c>
      <c r="I150" s="79" t="e">
        <f>+IF(E150&gt;0,#REF!,0)</f>
        <v>#REF!</v>
      </c>
      <c r="J150" s="79" t="e">
        <f>+IF(E150&gt;0,#REF!,0)</f>
        <v>#REF!</v>
      </c>
      <c r="K150" s="79" t="e">
        <f>+IF(E150&gt;0,#REF!,0)</f>
        <v>#REF!</v>
      </c>
      <c r="L150" s="79" t="e">
        <f>+IF(E150&gt;0,#REF!,0)</f>
        <v>#REF!</v>
      </c>
      <c r="M150" s="79" t="e">
        <f>+IF(E150&gt;0,#REF!,0)</f>
        <v>#REF!</v>
      </c>
    </row>
    <row r="151" spans="1:13" x14ac:dyDescent="0.25">
      <c r="A151" t="e">
        <f>+#REF!</f>
        <v>#REF!</v>
      </c>
      <c r="B151" s="79" t="e">
        <f>IF(E151&gt;0,#REF!,0)</f>
        <v>#REF!</v>
      </c>
      <c r="C151" t="e">
        <f>IF(E151&gt;0,#REF!,0)</f>
        <v>#REF!</v>
      </c>
      <c r="D151" s="79" t="e">
        <f>+IF(#REF!&gt;0,#REF!,0)</f>
        <v>#REF!</v>
      </c>
      <c r="E151" t="e">
        <f>+IF(#REF!&gt;0,#REF!,0)</f>
        <v>#REF!</v>
      </c>
      <c r="F151" s="81" t="e">
        <f t="shared" si="13"/>
        <v>#REF!</v>
      </c>
      <c r="G151" s="79" t="e">
        <f>+IF(E151&gt;0,#REF!,0)</f>
        <v>#REF!</v>
      </c>
      <c r="H151" s="79" t="e">
        <f>+IF(E151&gt;0,#REF!,0)</f>
        <v>#REF!</v>
      </c>
      <c r="I151" s="79" t="e">
        <f>+IF(E151&gt;0,#REF!,0)</f>
        <v>#REF!</v>
      </c>
      <c r="J151" s="79" t="e">
        <f>+IF(E151&gt;0,#REF!,0)</f>
        <v>#REF!</v>
      </c>
      <c r="K151" s="79" t="e">
        <f>+IF(E151&gt;0,#REF!,0)</f>
        <v>#REF!</v>
      </c>
      <c r="L151" s="79" t="e">
        <f>+IF(E151&gt;0,#REF!,0)</f>
        <v>#REF!</v>
      </c>
      <c r="M151" s="79" t="e">
        <f>+IF(E151&gt;0,#REF!,0)</f>
        <v>#REF!</v>
      </c>
    </row>
    <row r="152" spans="1:13" x14ac:dyDescent="0.25">
      <c r="A152" t="e">
        <f>+#REF!</f>
        <v>#REF!</v>
      </c>
      <c r="B152" s="79" t="e">
        <f>IF(E152&gt;0,#REF!,0)</f>
        <v>#REF!</v>
      </c>
      <c r="C152" t="e">
        <f>IF(E152&gt;0,#REF!,0)</f>
        <v>#REF!</v>
      </c>
      <c r="D152" s="79" t="e">
        <f>+IF(#REF!&gt;0,#REF!,0)</f>
        <v>#REF!</v>
      </c>
      <c r="E152" t="e">
        <f>+IF(#REF!&gt;0,#REF!,0)</f>
        <v>#REF!</v>
      </c>
      <c r="F152" s="81" t="e">
        <f t="shared" si="13"/>
        <v>#REF!</v>
      </c>
      <c r="G152" s="79" t="e">
        <f>+IF(E152&gt;0,#REF!,0)</f>
        <v>#REF!</v>
      </c>
      <c r="H152" s="79" t="e">
        <f>+IF(E152&gt;0,#REF!,0)</f>
        <v>#REF!</v>
      </c>
      <c r="I152" s="79" t="e">
        <f>+IF(E152&gt;0,#REF!,0)</f>
        <v>#REF!</v>
      </c>
      <c r="J152" s="79" t="e">
        <f>+IF(E152&gt;0,#REF!,0)</f>
        <v>#REF!</v>
      </c>
      <c r="K152" s="79" t="e">
        <f>+IF(E152&gt;0,#REF!,0)</f>
        <v>#REF!</v>
      </c>
      <c r="L152" s="79" t="e">
        <f>+IF(E152&gt;0,#REF!,0)</f>
        <v>#REF!</v>
      </c>
      <c r="M152" s="79" t="e">
        <f>+IF(E152&gt;0,#REF!,0)</f>
        <v>#REF!</v>
      </c>
    </row>
    <row r="153" spans="1:13" x14ac:dyDescent="0.25">
      <c r="A153" t="e">
        <f>+#REF!</f>
        <v>#REF!</v>
      </c>
      <c r="B153" s="79" t="e">
        <f>IF(E153&gt;0,#REF!,0)</f>
        <v>#REF!</v>
      </c>
      <c r="C153" t="e">
        <f>IF(E153&gt;0,#REF!,0)</f>
        <v>#REF!</v>
      </c>
      <c r="D153" s="79" t="e">
        <f>+IF(#REF!&gt;0,#REF!,0)</f>
        <v>#REF!</v>
      </c>
      <c r="E153" t="e">
        <f>+IF(#REF!&gt;0,#REF!,0)</f>
        <v>#REF!</v>
      </c>
      <c r="F153" s="81" t="e">
        <f t="shared" si="13"/>
        <v>#REF!</v>
      </c>
      <c r="G153" s="79" t="e">
        <f>+IF(E153&gt;0,#REF!,0)</f>
        <v>#REF!</v>
      </c>
      <c r="H153" s="79" t="e">
        <f>+IF(E153&gt;0,#REF!,0)</f>
        <v>#REF!</v>
      </c>
      <c r="I153" s="79" t="e">
        <f>+IF(E153&gt;0,#REF!,0)</f>
        <v>#REF!</v>
      </c>
      <c r="J153" s="79" t="e">
        <f>+IF(E153&gt;0,#REF!,0)</f>
        <v>#REF!</v>
      </c>
      <c r="K153" s="79" t="e">
        <f>+IF(E153&gt;0,#REF!,0)</f>
        <v>#REF!</v>
      </c>
      <c r="L153" s="79" t="e">
        <f>+IF(E153&gt;0,#REF!,0)</f>
        <v>#REF!</v>
      </c>
      <c r="M153" s="79" t="e">
        <f>+IF(E153&gt;0,#REF!,0)</f>
        <v>#REF!</v>
      </c>
    </row>
    <row r="154" spans="1:13" x14ac:dyDescent="0.25">
      <c r="A154" t="e">
        <f>+#REF!</f>
        <v>#REF!</v>
      </c>
      <c r="B154" s="79" t="e">
        <f>IF(E154&gt;0,#REF!,0)</f>
        <v>#REF!</v>
      </c>
      <c r="C154" t="e">
        <f>IF(E154&gt;0,#REF!,0)</f>
        <v>#REF!</v>
      </c>
      <c r="D154" s="79" t="e">
        <f>+IF(#REF!&gt;0,#REF!,0)</f>
        <v>#REF!</v>
      </c>
      <c r="E154" t="e">
        <f>+IF(#REF!&gt;0,#REF!,0)</f>
        <v>#REF!</v>
      </c>
      <c r="F154" s="81" t="e">
        <f t="shared" si="13"/>
        <v>#REF!</v>
      </c>
      <c r="G154" s="79" t="e">
        <f>+IF(E154&gt;0,#REF!,0)</f>
        <v>#REF!</v>
      </c>
      <c r="H154" s="79" t="e">
        <f>+IF(E154&gt;0,#REF!,0)</f>
        <v>#REF!</v>
      </c>
      <c r="I154" s="79" t="e">
        <f>+IF(E154&gt;0,#REF!,0)</f>
        <v>#REF!</v>
      </c>
      <c r="J154" s="79" t="e">
        <f>+IF(E154&gt;0,#REF!,0)</f>
        <v>#REF!</v>
      </c>
      <c r="K154" s="79" t="e">
        <f>+IF(E154&gt;0,#REF!,0)</f>
        <v>#REF!</v>
      </c>
      <c r="L154" s="79" t="e">
        <f>+IF(E154&gt;0,#REF!,0)</f>
        <v>#REF!</v>
      </c>
      <c r="M154" s="79" t="e">
        <f>+IF(E154&gt;0,#REF!,0)</f>
        <v>#REF!</v>
      </c>
    </row>
    <row r="155" spans="1:13" x14ac:dyDescent="0.25">
      <c r="A155" t="e">
        <f>+#REF!</f>
        <v>#REF!</v>
      </c>
      <c r="B155" s="79" t="e">
        <f>IF(E155&gt;0,#REF!,0)</f>
        <v>#REF!</v>
      </c>
      <c r="C155" t="e">
        <f>IF(E155&gt;0,#REF!,0)</f>
        <v>#REF!</v>
      </c>
      <c r="D155" s="79" t="e">
        <f>+IF(#REF!&gt;0,#REF!,0)</f>
        <v>#REF!</v>
      </c>
      <c r="E155" t="e">
        <f>+IF(#REF!&gt;0,#REF!,0)</f>
        <v>#REF!</v>
      </c>
      <c r="F155" s="81" t="e">
        <f t="shared" si="13"/>
        <v>#REF!</v>
      </c>
      <c r="G155" s="79" t="e">
        <f>+IF(E155&gt;0,#REF!,0)</f>
        <v>#REF!</v>
      </c>
      <c r="H155" s="79" t="e">
        <f>+IF(E155&gt;0,#REF!,0)</f>
        <v>#REF!</v>
      </c>
      <c r="I155" s="79" t="e">
        <f>+IF(E155&gt;0,#REF!,0)</f>
        <v>#REF!</v>
      </c>
      <c r="J155" s="79" t="e">
        <f>+IF(E155&gt;0,#REF!,0)</f>
        <v>#REF!</v>
      </c>
      <c r="K155" s="79" t="e">
        <f>+IF(E155&gt;0,#REF!,0)</f>
        <v>#REF!</v>
      </c>
      <c r="L155" s="79" t="e">
        <f>+IF(E155&gt;0,#REF!,0)</f>
        <v>#REF!</v>
      </c>
      <c r="M155" s="79" t="e">
        <f>+IF(E155&gt;0,#REF!,0)</f>
        <v>#REF!</v>
      </c>
    </row>
    <row r="156" spans="1:13" x14ac:dyDescent="0.25">
      <c r="A156" t="e">
        <f>+#REF!</f>
        <v>#REF!</v>
      </c>
      <c r="B156" s="79" t="e">
        <f>IF(E156&gt;0,#REF!,0)</f>
        <v>#REF!</v>
      </c>
      <c r="C156" t="e">
        <f>IF(E156&gt;0,#REF!,0)</f>
        <v>#REF!</v>
      </c>
      <c r="D156" s="79" t="e">
        <f>+IF(#REF!&gt;0,#REF!,0)</f>
        <v>#REF!</v>
      </c>
      <c r="E156" t="e">
        <f>+IF(#REF!&gt;0,#REF!,0)</f>
        <v>#REF!</v>
      </c>
      <c r="F156" s="81" t="e">
        <f t="shared" si="13"/>
        <v>#REF!</v>
      </c>
      <c r="G156" s="79" t="e">
        <f>+IF(E156&gt;0,#REF!,0)</f>
        <v>#REF!</v>
      </c>
      <c r="H156" s="79" t="e">
        <f>+IF(E156&gt;0,#REF!,0)</f>
        <v>#REF!</v>
      </c>
      <c r="I156" s="79" t="e">
        <f>+IF(E156&gt;0,#REF!,0)</f>
        <v>#REF!</v>
      </c>
      <c r="J156" s="79" t="e">
        <f>+IF(E156&gt;0,#REF!,0)</f>
        <v>#REF!</v>
      </c>
      <c r="K156" s="79" t="e">
        <f>+IF(E156&gt;0,#REF!,0)</f>
        <v>#REF!</v>
      </c>
      <c r="L156" s="79" t="e">
        <f>+IF(E156&gt;0,#REF!,0)</f>
        <v>#REF!</v>
      </c>
      <c r="M156" s="79" t="e">
        <f>+IF(E156&gt;0,#REF!,0)</f>
        <v>#REF!</v>
      </c>
    </row>
    <row r="157" spans="1:13" x14ac:dyDescent="0.25">
      <c r="A157" t="e">
        <f>+#REF!</f>
        <v>#REF!</v>
      </c>
      <c r="B157" s="79">
        <f>IF(E157&gt;0,#REF!,0)</f>
        <v>0</v>
      </c>
      <c r="C157">
        <f>IF(E157&gt;0,#REF!,0)</f>
        <v>0</v>
      </c>
      <c r="D157" s="79">
        <f>IFERROR(VLOOKUP(1,#REF!,3,FALSE),0)</f>
        <v>0</v>
      </c>
      <c r="E157">
        <f>IF(D157&gt;0,1,0)</f>
        <v>0</v>
      </c>
      <c r="F157" s="81">
        <f>SUM(G157:M157)</f>
        <v>0</v>
      </c>
      <c r="G157" s="79">
        <f>+IF(E157&gt;0,#REF!,0)</f>
        <v>0</v>
      </c>
      <c r="H157" s="79">
        <f>+IF(E157&gt;0,#REF!,0)</f>
        <v>0</v>
      </c>
      <c r="I157" s="79">
        <f>+IF(E157&gt;0,#REF!,0)</f>
        <v>0</v>
      </c>
      <c r="J157" s="79">
        <f>+IF(E157&gt;0,#REF!,0)</f>
        <v>0</v>
      </c>
      <c r="K157" s="79">
        <f>+IF(E157&gt;0,#REF!,0)</f>
        <v>0</v>
      </c>
      <c r="L157" s="79">
        <f>+IF(E157&gt;0,#REF!,0)</f>
        <v>0</v>
      </c>
      <c r="M157" s="79">
        <f>+IF(E157&gt;0,#REF!,0)</f>
        <v>0</v>
      </c>
    </row>
    <row r="158" spans="1:13" x14ac:dyDescent="0.25">
      <c r="A158" t="e">
        <f>+#REF!</f>
        <v>#REF!</v>
      </c>
      <c r="B158" s="79" t="e">
        <f>IF(E158&gt;0,#REF!,0)</f>
        <v>#REF!</v>
      </c>
      <c r="C158" t="e">
        <f>IF(E158&gt;0,#REF!,0)</f>
        <v>#REF!</v>
      </c>
      <c r="D158" s="79" t="e">
        <f>+IF(#REF!&gt;0,#REF!,0)</f>
        <v>#REF!</v>
      </c>
      <c r="E158" t="e">
        <f>+IF(#REF!&gt;0,#REF!,0)</f>
        <v>#REF!</v>
      </c>
      <c r="F158" s="81" t="e">
        <f t="shared" ref="F158:F167" si="14">SUM(G158:M158)</f>
        <v>#REF!</v>
      </c>
      <c r="G158" s="79" t="e">
        <f>+IF(E158&gt;0,#REF!,0)</f>
        <v>#REF!</v>
      </c>
      <c r="H158" s="79" t="e">
        <f>+IF(E158&gt;0,#REF!,0)</f>
        <v>#REF!</v>
      </c>
      <c r="I158" s="79" t="e">
        <f>+IF(E158&gt;0,#REF!,0)</f>
        <v>#REF!</v>
      </c>
      <c r="J158" s="79" t="e">
        <f>+IF(E158&gt;0,#REF!,0)</f>
        <v>#REF!</v>
      </c>
      <c r="K158" s="79" t="e">
        <f>+IF(E158&gt;0,#REF!,0)</f>
        <v>#REF!</v>
      </c>
      <c r="L158" s="79" t="e">
        <f>+IF(E158&gt;0,#REF!,0)</f>
        <v>#REF!</v>
      </c>
      <c r="M158" s="79" t="e">
        <f>+IF(E158&gt;0,#REF!,0)</f>
        <v>#REF!</v>
      </c>
    </row>
    <row r="159" spans="1:13" x14ac:dyDescent="0.25">
      <c r="A159" t="e">
        <f>+#REF!</f>
        <v>#REF!</v>
      </c>
      <c r="B159" s="79" t="e">
        <f>IF(E159&gt;0,#REF!,0)</f>
        <v>#REF!</v>
      </c>
      <c r="C159" t="e">
        <f>IF(E159&gt;0,#REF!,0)</f>
        <v>#REF!</v>
      </c>
      <c r="D159" s="79" t="e">
        <f>+IF(#REF!&gt;0,#REF!,0)</f>
        <v>#REF!</v>
      </c>
      <c r="E159" t="e">
        <f>+IF(#REF!&gt;0,#REF!,0)</f>
        <v>#REF!</v>
      </c>
      <c r="F159" s="81" t="e">
        <f t="shared" si="14"/>
        <v>#REF!</v>
      </c>
      <c r="G159" s="79" t="e">
        <f>+IF(E159&gt;0,#REF!,0)</f>
        <v>#REF!</v>
      </c>
      <c r="H159" s="79" t="e">
        <f>+IF(E159&gt;0,#REF!,0)</f>
        <v>#REF!</v>
      </c>
      <c r="I159" s="79" t="e">
        <f>+IF(E159&gt;0,#REF!,0)</f>
        <v>#REF!</v>
      </c>
      <c r="J159" s="79" t="e">
        <f>+IF(E159&gt;0,#REF!,0)</f>
        <v>#REF!</v>
      </c>
      <c r="K159" s="79" t="e">
        <f>+IF(E159&gt;0,#REF!,0)</f>
        <v>#REF!</v>
      </c>
      <c r="L159" s="79" t="e">
        <f>+IF(E159&gt;0,#REF!,0)</f>
        <v>#REF!</v>
      </c>
      <c r="M159" s="79" t="e">
        <f>+IF(E159&gt;0,#REF!,0)</f>
        <v>#REF!</v>
      </c>
    </row>
    <row r="160" spans="1:13" x14ac:dyDescent="0.25">
      <c r="A160" t="e">
        <f>+#REF!</f>
        <v>#REF!</v>
      </c>
      <c r="B160" s="79" t="e">
        <f>IF(E160&gt;0,#REF!,0)</f>
        <v>#REF!</v>
      </c>
      <c r="C160" t="e">
        <f>IF(E160&gt;0,#REF!,0)</f>
        <v>#REF!</v>
      </c>
      <c r="D160" s="79" t="e">
        <f>+IF(#REF!&gt;0,#REF!,0)</f>
        <v>#REF!</v>
      </c>
      <c r="E160" t="e">
        <f>+IF(#REF!&gt;0,#REF!,0)</f>
        <v>#REF!</v>
      </c>
      <c r="F160" s="81" t="e">
        <f t="shared" si="14"/>
        <v>#REF!</v>
      </c>
      <c r="G160" s="79" t="e">
        <f>+IF(E160&gt;0,#REF!,0)</f>
        <v>#REF!</v>
      </c>
      <c r="H160" s="79" t="e">
        <f>+IF(E160&gt;0,#REF!,0)</f>
        <v>#REF!</v>
      </c>
      <c r="I160" s="79" t="e">
        <f>+IF(E160&gt;0,#REF!,0)</f>
        <v>#REF!</v>
      </c>
      <c r="J160" s="79" t="e">
        <f>+IF(E160&gt;0,#REF!,0)</f>
        <v>#REF!</v>
      </c>
      <c r="K160" s="79" t="e">
        <f>+IF(E160&gt;0,#REF!,0)</f>
        <v>#REF!</v>
      </c>
      <c r="L160" s="79" t="e">
        <f>+IF(E160&gt;0,#REF!,0)</f>
        <v>#REF!</v>
      </c>
      <c r="M160" s="79" t="e">
        <f>+IF(E160&gt;0,#REF!,0)</f>
        <v>#REF!</v>
      </c>
    </row>
    <row r="161" spans="1:13" x14ac:dyDescent="0.25">
      <c r="A161" t="e">
        <f>+#REF!</f>
        <v>#REF!</v>
      </c>
      <c r="B161" s="79" t="e">
        <f>IF(E161&gt;0,#REF!,0)</f>
        <v>#REF!</v>
      </c>
      <c r="C161" t="e">
        <f>IF(E161&gt;0,#REF!,0)</f>
        <v>#REF!</v>
      </c>
      <c r="D161" s="79" t="e">
        <f>+IF(#REF!&gt;0,#REF!,0)</f>
        <v>#REF!</v>
      </c>
      <c r="E161" t="e">
        <f>+IF(#REF!&gt;0,#REF!,0)</f>
        <v>#REF!</v>
      </c>
      <c r="F161" s="81" t="e">
        <f t="shared" si="14"/>
        <v>#REF!</v>
      </c>
      <c r="G161" s="79" t="e">
        <f>+IF(E161&gt;0,#REF!,0)</f>
        <v>#REF!</v>
      </c>
      <c r="H161" s="79" t="e">
        <f>+IF(E161&gt;0,#REF!,0)</f>
        <v>#REF!</v>
      </c>
      <c r="I161" s="79" t="e">
        <f>+IF(E161&gt;0,#REF!,0)</f>
        <v>#REF!</v>
      </c>
      <c r="J161" s="79" t="e">
        <f>+IF(E161&gt;0,#REF!,0)</f>
        <v>#REF!</v>
      </c>
      <c r="K161" s="79" t="e">
        <f>+IF(E161&gt;0,#REF!,0)</f>
        <v>#REF!</v>
      </c>
      <c r="L161" s="79" t="e">
        <f>+IF(E161&gt;0,#REF!,0)</f>
        <v>#REF!</v>
      </c>
      <c r="M161" s="79" t="e">
        <f>+IF(E161&gt;0,#REF!,0)</f>
        <v>#REF!</v>
      </c>
    </row>
    <row r="162" spans="1:13" x14ac:dyDescent="0.25">
      <c r="A162" t="e">
        <f>+#REF!</f>
        <v>#REF!</v>
      </c>
      <c r="B162" s="79" t="e">
        <f>IF(E162&gt;0,#REF!,0)</f>
        <v>#REF!</v>
      </c>
      <c r="C162" t="e">
        <f>IF(E162&gt;0,#REF!,0)</f>
        <v>#REF!</v>
      </c>
      <c r="D162" s="79" t="e">
        <f>+IF(#REF!&gt;0,#REF!,0)</f>
        <v>#REF!</v>
      </c>
      <c r="E162" t="e">
        <f>+IF(#REF!&gt;0,#REF!,0)</f>
        <v>#REF!</v>
      </c>
      <c r="F162" s="81" t="e">
        <f t="shared" si="14"/>
        <v>#REF!</v>
      </c>
      <c r="G162" s="79" t="e">
        <f>+IF(E162&gt;0,#REF!,0)</f>
        <v>#REF!</v>
      </c>
      <c r="H162" s="79" t="e">
        <f>+IF(E162&gt;0,#REF!,0)</f>
        <v>#REF!</v>
      </c>
      <c r="I162" s="79" t="e">
        <f>+IF(E162&gt;0,#REF!,0)</f>
        <v>#REF!</v>
      </c>
      <c r="J162" s="79" t="e">
        <f>+IF(E162&gt;0,#REF!,0)</f>
        <v>#REF!</v>
      </c>
      <c r="K162" s="79" t="e">
        <f>+IF(E162&gt;0,#REF!,0)</f>
        <v>#REF!</v>
      </c>
      <c r="L162" s="79" t="e">
        <f>+IF(E162&gt;0,#REF!,0)</f>
        <v>#REF!</v>
      </c>
      <c r="M162" s="79" t="e">
        <f>+IF(E162&gt;0,#REF!,0)</f>
        <v>#REF!</v>
      </c>
    </row>
    <row r="163" spans="1:13" x14ac:dyDescent="0.25">
      <c r="A163" t="e">
        <f>+#REF!</f>
        <v>#REF!</v>
      </c>
      <c r="B163" s="79" t="e">
        <f>IF(E163&gt;0,#REF!,0)</f>
        <v>#REF!</v>
      </c>
      <c r="C163" t="e">
        <f>IF(E163&gt;0,#REF!,0)</f>
        <v>#REF!</v>
      </c>
      <c r="D163" s="79" t="e">
        <f>+IF(#REF!&gt;0,#REF!,0)</f>
        <v>#REF!</v>
      </c>
      <c r="E163" t="e">
        <f>+IF(#REF!&gt;0,#REF!,0)</f>
        <v>#REF!</v>
      </c>
      <c r="F163" s="81" t="e">
        <f t="shared" si="14"/>
        <v>#REF!</v>
      </c>
      <c r="G163" s="79" t="e">
        <f>+IF(E163&gt;0,#REF!,0)</f>
        <v>#REF!</v>
      </c>
      <c r="H163" s="79" t="e">
        <f>+IF(E163&gt;0,#REF!,0)</f>
        <v>#REF!</v>
      </c>
      <c r="I163" s="79" t="e">
        <f>+IF(E163&gt;0,#REF!,0)</f>
        <v>#REF!</v>
      </c>
      <c r="J163" s="79" t="e">
        <f>+IF(E163&gt;0,#REF!,0)</f>
        <v>#REF!</v>
      </c>
      <c r="K163" s="79" t="e">
        <f>+IF(E163&gt;0,#REF!,0)</f>
        <v>#REF!</v>
      </c>
      <c r="L163" s="79" t="e">
        <f>+IF(E163&gt;0,#REF!,0)</f>
        <v>#REF!</v>
      </c>
      <c r="M163" s="79" t="e">
        <f>+IF(E163&gt;0,#REF!,0)</f>
        <v>#REF!</v>
      </c>
    </row>
    <row r="164" spans="1:13" x14ac:dyDescent="0.25">
      <c r="A164" t="e">
        <f>+#REF!</f>
        <v>#REF!</v>
      </c>
      <c r="B164" s="79" t="e">
        <f>IF(E164&gt;0,#REF!,0)</f>
        <v>#REF!</v>
      </c>
      <c r="C164" t="e">
        <f>IF(E164&gt;0,#REF!,0)</f>
        <v>#REF!</v>
      </c>
      <c r="D164" s="79" t="e">
        <f>+IF(#REF!&gt;0,#REF!,0)</f>
        <v>#REF!</v>
      </c>
      <c r="E164" t="e">
        <f>+IF(#REF!&gt;0,#REF!,0)</f>
        <v>#REF!</v>
      </c>
      <c r="F164" s="81" t="e">
        <f t="shared" si="14"/>
        <v>#REF!</v>
      </c>
      <c r="G164" s="79" t="e">
        <f>+IF(E164&gt;0,#REF!,0)</f>
        <v>#REF!</v>
      </c>
      <c r="H164" s="79" t="e">
        <f>+IF(E164&gt;0,#REF!,0)</f>
        <v>#REF!</v>
      </c>
      <c r="I164" s="79" t="e">
        <f>+IF(E164&gt;0,#REF!,0)</f>
        <v>#REF!</v>
      </c>
      <c r="J164" s="79" t="e">
        <f>+IF(E164&gt;0,#REF!,0)</f>
        <v>#REF!</v>
      </c>
      <c r="K164" s="79" t="e">
        <f>+IF(E164&gt;0,#REF!,0)</f>
        <v>#REF!</v>
      </c>
      <c r="L164" s="79" t="e">
        <f>+IF(E164&gt;0,#REF!,0)</f>
        <v>#REF!</v>
      </c>
      <c r="M164" s="79" t="e">
        <f>+IF(E164&gt;0,#REF!,0)</f>
        <v>#REF!</v>
      </c>
    </row>
    <row r="165" spans="1:13" x14ac:dyDescent="0.25">
      <c r="A165" t="e">
        <f>+#REF!</f>
        <v>#REF!</v>
      </c>
      <c r="B165" s="79" t="e">
        <f>IF(E165&gt;0,#REF!,0)</f>
        <v>#REF!</v>
      </c>
      <c r="C165" t="e">
        <f>IF(E165&gt;0,#REF!,0)</f>
        <v>#REF!</v>
      </c>
      <c r="D165" s="79" t="e">
        <f>+IF(#REF!&gt;0,#REF!,0)</f>
        <v>#REF!</v>
      </c>
      <c r="E165" t="e">
        <f>+IF(#REF!&gt;0,#REF!,0)</f>
        <v>#REF!</v>
      </c>
      <c r="F165" s="81" t="e">
        <f t="shared" si="14"/>
        <v>#REF!</v>
      </c>
      <c r="G165" s="79" t="e">
        <f>+IF(E165&gt;0,#REF!,0)</f>
        <v>#REF!</v>
      </c>
      <c r="H165" s="79" t="e">
        <f>+IF(E165&gt;0,#REF!,0)</f>
        <v>#REF!</v>
      </c>
      <c r="I165" s="79" t="e">
        <f>+IF(E165&gt;0,#REF!,0)</f>
        <v>#REF!</v>
      </c>
      <c r="J165" s="79" t="e">
        <f>+IF(E165&gt;0,#REF!,0)</f>
        <v>#REF!</v>
      </c>
      <c r="K165" s="79" t="e">
        <f>+IF(E165&gt;0,#REF!,0)</f>
        <v>#REF!</v>
      </c>
      <c r="L165" s="79" t="e">
        <f>+IF(E165&gt;0,#REF!,0)</f>
        <v>#REF!</v>
      </c>
      <c r="M165" s="79" t="e">
        <f>+IF(E165&gt;0,#REF!,0)</f>
        <v>#REF!</v>
      </c>
    </row>
    <row r="166" spans="1:13" x14ac:dyDescent="0.25">
      <c r="A166" t="e">
        <f>+#REF!</f>
        <v>#REF!</v>
      </c>
      <c r="B166" s="79" t="e">
        <f>IF(E166&gt;0,#REF!,0)</f>
        <v>#REF!</v>
      </c>
      <c r="C166" t="e">
        <f>IF(E166&gt;0,#REF!,0)</f>
        <v>#REF!</v>
      </c>
      <c r="D166" s="79" t="e">
        <f>+IF(#REF!&gt;0,#REF!,0)</f>
        <v>#REF!</v>
      </c>
      <c r="E166" t="e">
        <f>+IF(#REF!&gt;0,#REF!,0)</f>
        <v>#REF!</v>
      </c>
      <c r="F166" s="81" t="e">
        <f t="shared" si="14"/>
        <v>#REF!</v>
      </c>
      <c r="G166" s="79" t="e">
        <f>+IF(E166&gt;0,#REF!,0)</f>
        <v>#REF!</v>
      </c>
      <c r="H166" s="79" t="e">
        <f>+IF(E166&gt;0,#REF!,0)</f>
        <v>#REF!</v>
      </c>
      <c r="I166" s="79" t="e">
        <f>+IF(E166&gt;0,#REF!,0)</f>
        <v>#REF!</v>
      </c>
      <c r="J166" s="79" t="e">
        <f>+IF(E166&gt;0,#REF!,0)</f>
        <v>#REF!</v>
      </c>
      <c r="K166" s="79" t="e">
        <f>+IF(E166&gt;0,#REF!,0)</f>
        <v>#REF!</v>
      </c>
      <c r="L166" s="79" t="e">
        <f>+IF(E166&gt;0,#REF!,0)</f>
        <v>#REF!</v>
      </c>
      <c r="M166" s="79" t="e">
        <f>+IF(E166&gt;0,#REF!,0)</f>
        <v>#REF!</v>
      </c>
    </row>
    <row r="167" spans="1:13" x14ac:dyDescent="0.25">
      <c r="A167" t="e">
        <f>+#REF!</f>
        <v>#REF!</v>
      </c>
      <c r="B167" s="79" t="e">
        <f>IF(E167&gt;0,#REF!,0)</f>
        <v>#REF!</v>
      </c>
      <c r="C167" t="e">
        <f>IF(E167&gt;0,#REF!,0)</f>
        <v>#REF!</v>
      </c>
      <c r="D167" s="79" t="e">
        <f>+IF(#REF!&gt;0,#REF!,0)</f>
        <v>#REF!</v>
      </c>
      <c r="E167" t="e">
        <f>+IF(#REF!&gt;0,#REF!,0)</f>
        <v>#REF!</v>
      </c>
      <c r="F167" s="81" t="e">
        <f t="shared" si="14"/>
        <v>#REF!</v>
      </c>
      <c r="G167" s="79" t="e">
        <f>+IF(E167&gt;0,#REF!,0)</f>
        <v>#REF!</v>
      </c>
      <c r="H167" s="79" t="e">
        <f>+IF(E167&gt;0,#REF!,0)</f>
        <v>#REF!</v>
      </c>
      <c r="I167" s="79" t="e">
        <f>+IF(E167&gt;0,#REF!,0)</f>
        <v>#REF!</v>
      </c>
      <c r="J167" s="79" t="e">
        <f>+IF(E167&gt;0,#REF!,0)</f>
        <v>#REF!</v>
      </c>
      <c r="K167" s="79" t="e">
        <f>+IF(E167&gt;0,#REF!,0)</f>
        <v>#REF!</v>
      </c>
      <c r="L167" s="79" t="e">
        <f>+IF(E167&gt;0,#REF!,0)</f>
        <v>#REF!</v>
      </c>
      <c r="M167" s="79" t="e">
        <f>+IF(E167&gt;0,#REF!,0)</f>
        <v>#REF!</v>
      </c>
    </row>
    <row r="168" spans="1:13" x14ac:dyDescent="0.25">
      <c r="A168" t="e">
        <f>+#REF!</f>
        <v>#REF!</v>
      </c>
      <c r="B168" s="79">
        <f>IF(E168&gt;0,#REF!,0)</f>
        <v>0</v>
      </c>
      <c r="C168">
        <f>IF(E168&gt;0,#REF!,0)</f>
        <v>0</v>
      </c>
      <c r="D168" s="79">
        <f>IFERROR(VLOOKUP(1,#REF!,3,FALSE),0)</f>
        <v>0</v>
      </c>
      <c r="E168">
        <f>IF(D168&gt;0,1,0)</f>
        <v>0</v>
      </c>
      <c r="F168" s="81">
        <f>SUM(G168:M168)</f>
        <v>0</v>
      </c>
      <c r="G168" s="79">
        <f>+IF(E168&gt;0,#REF!,0)</f>
        <v>0</v>
      </c>
      <c r="H168" s="79">
        <f>+IF(E168&gt;0,#REF!,0)</f>
        <v>0</v>
      </c>
      <c r="I168" s="79">
        <f>+IF(E168&gt;0,#REF!,0)</f>
        <v>0</v>
      </c>
      <c r="J168" s="79">
        <f>+IF(E168&gt;0,#REF!,0)</f>
        <v>0</v>
      </c>
      <c r="K168" s="79">
        <f>+IF(E168&gt;0,#REF!,0)</f>
        <v>0</v>
      </c>
      <c r="L168" s="79">
        <f>+IF(E168&gt;0,#REF!,0)</f>
        <v>0</v>
      </c>
      <c r="M168" s="79">
        <f>+IF(E168&gt;0,#REF!,0)</f>
        <v>0</v>
      </c>
    </row>
    <row r="169" spans="1:13" x14ac:dyDescent="0.25">
      <c r="A169" t="e">
        <f>+#REF!</f>
        <v>#REF!</v>
      </c>
      <c r="B169" s="79" t="e">
        <f>IF(E169&gt;0,#REF!,0)</f>
        <v>#REF!</v>
      </c>
      <c r="C169" t="e">
        <f>IF(E169&gt;0,#REF!,0)</f>
        <v>#REF!</v>
      </c>
      <c r="D169" s="79" t="e">
        <f>+IF(#REF!&gt;0,#REF!,0)</f>
        <v>#REF!</v>
      </c>
      <c r="E169" t="e">
        <f>+IF(#REF!&gt;0,#REF!,0)</f>
        <v>#REF!</v>
      </c>
      <c r="F169" s="81" t="e">
        <f t="shared" ref="F169:F178" si="15">SUM(G169:M169)</f>
        <v>#REF!</v>
      </c>
      <c r="G169" s="79" t="e">
        <f>+IF(E169&gt;0,#REF!,0)</f>
        <v>#REF!</v>
      </c>
      <c r="H169" s="79" t="e">
        <f>+IF(E169&gt;0,#REF!,0)</f>
        <v>#REF!</v>
      </c>
      <c r="I169" s="79" t="e">
        <f>+IF(E169&gt;0,#REF!,0)</f>
        <v>#REF!</v>
      </c>
      <c r="J169" s="79" t="e">
        <f>+IF(E169&gt;0,#REF!,0)</f>
        <v>#REF!</v>
      </c>
      <c r="K169" s="79" t="e">
        <f>+IF(E169&gt;0,#REF!,0)</f>
        <v>#REF!</v>
      </c>
      <c r="L169" s="79" t="e">
        <f>+IF(E169&gt;0,#REF!,0)</f>
        <v>#REF!</v>
      </c>
      <c r="M169" s="79" t="e">
        <f>+IF(E169&gt;0,#REF!,0)</f>
        <v>#REF!</v>
      </c>
    </row>
    <row r="170" spans="1:13" x14ac:dyDescent="0.25">
      <c r="A170" t="e">
        <f>+#REF!</f>
        <v>#REF!</v>
      </c>
      <c r="B170" s="79" t="e">
        <f>IF(E170&gt;0,#REF!,0)</f>
        <v>#REF!</v>
      </c>
      <c r="C170" t="e">
        <f>IF(E170&gt;0,#REF!,0)</f>
        <v>#REF!</v>
      </c>
      <c r="D170" s="79" t="e">
        <f>+IF(#REF!&gt;0,#REF!,0)</f>
        <v>#REF!</v>
      </c>
      <c r="E170" t="e">
        <f>+IF(#REF!&gt;0,#REF!,0)</f>
        <v>#REF!</v>
      </c>
      <c r="F170" s="81" t="e">
        <f t="shared" si="15"/>
        <v>#REF!</v>
      </c>
      <c r="G170" s="79" t="e">
        <f>+IF(E170&gt;0,#REF!,0)</f>
        <v>#REF!</v>
      </c>
      <c r="H170" s="79" t="e">
        <f>+IF(E170&gt;0,#REF!,0)</f>
        <v>#REF!</v>
      </c>
      <c r="I170" s="79" t="e">
        <f>+IF(E170&gt;0,#REF!,0)</f>
        <v>#REF!</v>
      </c>
      <c r="J170" s="79" t="e">
        <f>+IF(E170&gt;0,#REF!,0)</f>
        <v>#REF!</v>
      </c>
      <c r="K170" s="79" t="e">
        <f>+IF(E170&gt;0,#REF!,0)</f>
        <v>#REF!</v>
      </c>
      <c r="L170" s="79" t="e">
        <f>+IF(E170&gt;0,#REF!,0)</f>
        <v>#REF!</v>
      </c>
      <c r="M170" s="79" t="e">
        <f>+IF(E170&gt;0,#REF!,0)</f>
        <v>#REF!</v>
      </c>
    </row>
    <row r="171" spans="1:13" x14ac:dyDescent="0.25">
      <c r="A171" t="e">
        <f>+#REF!</f>
        <v>#REF!</v>
      </c>
      <c r="B171" s="79" t="e">
        <f>IF(E171&gt;0,#REF!,0)</f>
        <v>#REF!</v>
      </c>
      <c r="C171" t="e">
        <f>IF(E171&gt;0,#REF!,0)</f>
        <v>#REF!</v>
      </c>
      <c r="D171" s="79" t="e">
        <f>+IF(#REF!&gt;0,#REF!,0)</f>
        <v>#REF!</v>
      </c>
      <c r="E171" t="e">
        <f>+IF(#REF!&gt;0,#REF!,0)</f>
        <v>#REF!</v>
      </c>
      <c r="F171" s="81" t="e">
        <f t="shared" si="15"/>
        <v>#REF!</v>
      </c>
      <c r="G171" s="79" t="e">
        <f>+IF(E171&gt;0,#REF!,0)</f>
        <v>#REF!</v>
      </c>
      <c r="H171" s="79" t="e">
        <f>+IF(E171&gt;0,#REF!,0)</f>
        <v>#REF!</v>
      </c>
      <c r="I171" s="79" t="e">
        <f>+IF(E171&gt;0,#REF!,0)</f>
        <v>#REF!</v>
      </c>
      <c r="J171" s="79" t="e">
        <f>+IF(E171&gt;0,#REF!,0)</f>
        <v>#REF!</v>
      </c>
      <c r="K171" s="79" t="e">
        <f>+IF(E171&gt;0,#REF!,0)</f>
        <v>#REF!</v>
      </c>
      <c r="L171" s="79" t="e">
        <f>+IF(E171&gt;0,#REF!,0)</f>
        <v>#REF!</v>
      </c>
      <c r="M171" s="79" t="e">
        <f>+IF(E171&gt;0,#REF!,0)</f>
        <v>#REF!</v>
      </c>
    </row>
    <row r="172" spans="1:13" x14ac:dyDescent="0.25">
      <c r="A172" t="e">
        <f>+#REF!</f>
        <v>#REF!</v>
      </c>
      <c r="B172" s="79" t="e">
        <f>IF(E172&gt;0,#REF!,0)</f>
        <v>#REF!</v>
      </c>
      <c r="C172" t="e">
        <f>IF(E172&gt;0,#REF!,0)</f>
        <v>#REF!</v>
      </c>
      <c r="D172" s="79" t="e">
        <f>+IF(#REF!&gt;0,#REF!,0)</f>
        <v>#REF!</v>
      </c>
      <c r="E172" t="e">
        <f>+IF(#REF!&gt;0,#REF!,0)</f>
        <v>#REF!</v>
      </c>
      <c r="F172" s="81" t="e">
        <f t="shared" si="15"/>
        <v>#REF!</v>
      </c>
      <c r="G172" s="79" t="e">
        <f>+IF(E172&gt;0,#REF!,0)</f>
        <v>#REF!</v>
      </c>
      <c r="H172" s="79" t="e">
        <f>+IF(E172&gt;0,#REF!,0)</f>
        <v>#REF!</v>
      </c>
      <c r="I172" s="79" t="e">
        <f>+IF(E172&gt;0,#REF!,0)</f>
        <v>#REF!</v>
      </c>
      <c r="J172" s="79" t="e">
        <f>+IF(E172&gt;0,#REF!,0)</f>
        <v>#REF!</v>
      </c>
      <c r="K172" s="79" t="e">
        <f>+IF(E172&gt;0,#REF!,0)</f>
        <v>#REF!</v>
      </c>
      <c r="L172" s="79" t="e">
        <f>+IF(E172&gt;0,#REF!,0)</f>
        <v>#REF!</v>
      </c>
      <c r="M172" s="79" t="e">
        <f>+IF(E172&gt;0,#REF!,0)</f>
        <v>#REF!</v>
      </c>
    </row>
    <row r="173" spans="1:13" x14ac:dyDescent="0.25">
      <c r="A173" t="e">
        <f>+#REF!</f>
        <v>#REF!</v>
      </c>
      <c r="B173" s="79" t="e">
        <f>IF(E173&gt;0,#REF!,0)</f>
        <v>#REF!</v>
      </c>
      <c r="C173" t="e">
        <f>IF(E173&gt;0,#REF!,0)</f>
        <v>#REF!</v>
      </c>
      <c r="D173" s="79" t="e">
        <f>+IF(#REF!&gt;0,#REF!,0)</f>
        <v>#REF!</v>
      </c>
      <c r="E173" t="e">
        <f>+IF(#REF!&gt;0,#REF!,0)</f>
        <v>#REF!</v>
      </c>
      <c r="F173" s="81" t="e">
        <f t="shared" si="15"/>
        <v>#REF!</v>
      </c>
      <c r="G173" s="79" t="e">
        <f>+IF(E173&gt;0,#REF!,0)</f>
        <v>#REF!</v>
      </c>
      <c r="H173" s="79" t="e">
        <f>+IF(E173&gt;0,#REF!,0)</f>
        <v>#REF!</v>
      </c>
      <c r="I173" s="79" t="e">
        <f>+IF(E173&gt;0,#REF!,0)</f>
        <v>#REF!</v>
      </c>
      <c r="J173" s="79" t="e">
        <f>+IF(E173&gt;0,#REF!,0)</f>
        <v>#REF!</v>
      </c>
      <c r="K173" s="79" t="e">
        <f>+IF(E173&gt;0,#REF!,0)</f>
        <v>#REF!</v>
      </c>
      <c r="L173" s="79" t="e">
        <f>+IF(E173&gt;0,#REF!,0)</f>
        <v>#REF!</v>
      </c>
      <c r="M173" s="79" t="e">
        <f>+IF(E173&gt;0,#REF!,0)</f>
        <v>#REF!</v>
      </c>
    </row>
    <row r="174" spans="1:13" x14ac:dyDescent="0.25">
      <c r="A174" t="e">
        <f>+#REF!</f>
        <v>#REF!</v>
      </c>
      <c r="B174" s="79" t="e">
        <f>IF(E174&gt;0,#REF!,0)</f>
        <v>#REF!</v>
      </c>
      <c r="C174" t="e">
        <f>IF(E174&gt;0,#REF!,0)</f>
        <v>#REF!</v>
      </c>
      <c r="D174" s="79" t="e">
        <f>+IF(#REF!&gt;0,#REF!,0)</f>
        <v>#REF!</v>
      </c>
      <c r="E174" t="e">
        <f>+IF(#REF!&gt;0,#REF!,0)</f>
        <v>#REF!</v>
      </c>
      <c r="F174" s="81" t="e">
        <f t="shared" si="15"/>
        <v>#REF!</v>
      </c>
      <c r="G174" s="79" t="e">
        <f>+IF(E174&gt;0,#REF!,0)</f>
        <v>#REF!</v>
      </c>
      <c r="H174" s="79" t="e">
        <f>+IF(E174&gt;0,#REF!,0)</f>
        <v>#REF!</v>
      </c>
      <c r="I174" s="79" t="e">
        <f>+IF(E174&gt;0,#REF!,0)</f>
        <v>#REF!</v>
      </c>
      <c r="J174" s="79" t="e">
        <f>+IF(E174&gt;0,#REF!,0)</f>
        <v>#REF!</v>
      </c>
      <c r="K174" s="79" t="e">
        <f>+IF(E174&gt;0,#REF!,0)</f>
        <v>#REF!</v>
      </c>
      <c r="L174" s="79" t="e">
        <f>+IF(E174&gt;0,#REF!,0)</f>
        <v>#REF!</v>
      </c>
      <c r="M174" s="79" t="e">
        <f>+IF(E174&gt;0,#REF!,0)</f>
        <v>#REF!</v>
      </c>
    </row>
    <row r="175" spans="1:13" x14ac:dyDescent="0.25">
      <c r="A175" t="e">
        <f>+#REF!</f>
        <v>#REF!</v>
      </c>
      <c r="B175" s="79" t="e">
        <f>IF(E175&gt;0,#REF!,0)</f>
        <v>#REF!</v>
      </c>
      <c r="C175" t="e">
        <f>IF(E175&gt;0,#REF!,0)</f>
        <v>#REF!</v>
      </c>
      <c r="D175" s="79" t="e">
        <f>+IF(#REF!&gt;0,#REF!,0)</f>
        <v>#REF!</v>
      </c>
      <c r="E175" t="e">
        <f>+IF(#REF!&gt;0,#REF!,0)</f>
        <v>#REF!</v>
      </c>
      <c r="F175" s="81" t="e">
        <f t="shared" si="15"/>
        <v>#REF!</v>
      </c>
      <c r="G175" s="79" t="e">
        <f>+IF(E175&gt;0,#REF!,0)</f>
        <v>#REF!</v>
      </c>
      <c r="H175" s="79" t="e">
        <f>+IF(E175&gt;0,#REF!,0)</f>
        <v>#REF!</v>
      </c>
      <c r="I175" s="79" t="e">
        <f>+IF(E175&gt;0,#REF!,0)</f>
        <v>#REF!</v>
      </c>
      <c r="J175" s="79" t="e">
        <f>+IF(E175&gt;0,#REF!,0)</f>
        <v>#REF!</v>
      </c>
      <c r="K175" s="79" t="e">
        <f>+IF(E175&gt;0,#REF!,0)</f>
        <v>#REF!</v>
      </c>
      <c r="L175" s="79" t="e">
        <f>+IF(E175&gt;0,#REF!,0)</f>
        <v>#REF!</v>
      </c>
      <c r="M175" s="79" t="e">
        <f>+IF(E175&gt;0,#REF!,0)</f>
        <v>#REF!</v>
      </c>
    </row>
    <row r="176" spans="1:13" x14ac:dyDescent="0.25">
      <c r="A176" t="e">
        <f>+#REF!</f>
        <v>#REF!</v>
      </c>
      <c r="B176" s="79" t="e">
        <f>IF(E176&gt;0,#REF!,0)</f>
        <v>#REF!</v>
      </c>
      <c r="C176" t="e">
        <f>IF(E176&gt;0,#REF!,0)</f>
        <v>#REF!</v>
      </c>
      <c r="D176" s="79" t="e">
        <f>+IF(#REF!&gt;0,#REF!,0)</f>
        <v>#REF!</v>
      </c>
      <c r="E176" t="e">
        <f>+IF(#REF!&gt;0,#REF!,0)</f>
        <v>#REF!</v>
      </c>
      <c r="F176" s="81" t="e">
        <f t="shared" si="15"/>
        <v>#REF!</v>
      </c>
      <c r="G176" s="79" t="e">
        <f>+IF(E176&gt;0,#REF!,0)</f>
        <v>#REF!</v>
      </c>
      <c r="H176" s="79" t="e">
        <f>+IF(E176&gt;0,#REF!,0)</f>
        <v>#REF!</v>
      </c>
      <c r="I176" s="79" t="e">
        <f>+IF(E176&gt;0,#REF!,0)</f>
        <v>#REF!</v>
      </c>
      <c r="J176" s="79" t="e">
        <f>+IF(E176&gt;0,#REF!,0)</f>
        <v>#REF!</v>
      </c>
      <c r="K176" s="79" t="e">
        <f>+IF(E176&gt;0,#REF!,0)</f>
        <v>#REF!</v>
      </c>
      <c r="L176" s="79" t="e">
        <f>+IF(E176&gt;0,#REF!,0)</f>
        <v>#REF!</v>
      </c>
      <c r="M176" s="79" t="e">
        <f>+IF(E176&gt;0,#REF!,0)</f>
        <v>#REF!</v>
      </c>
    </row>
    <row r="177" spans="1:13" x14ac:dyDescent="0.25">
      <c r="A177" t="e">
        <f>+#REF!</f>
        <v>#REF!</v>
      </c>
      <c r="B177" s="79" t="e">
        <f>IF(E177&gt;0,#REF!,0)</f>
        <v>#REF!</v>
      </c>
      <c r="C177" t="e">
        <f>IF(E177&gt;0,#REF!,0)</f>
        <v>#REF!</v>
      </c>
      <c r="D177" s="79" t="e">
        <f>+IF(#REF!&gt;0,#REF!,0)</f>
        <v>#REF!</v>
      </c>
      <c r="E177" t="e">
        <f>+IF(#REF!&gt;0,#REF!,0)</f>
        <v>#REF!</v>
      </c>
      <c r="F177" s="81" t="e">
        <f t="shared" si="15"/>
        <v>#REF!</v>
      </c>
      <c r="G177" s="79" t="e">
        <f>+IF(E177&gt;0,#REF!,0)</f>
        <v>#REF!</v>
      </c>
      <c r="H177" s="79" t="e">
        <f>+IF(E177&gt;0,#REF!,0)</f>
        <v>#REF!</v>
      </c>
      <c r="I177" s="79" t="e">
        <f>+IF(E177&gt;0,#REF!,0)</f>
        <v>#REF!</v>
      </c>
      <c r="J177" s="79" t="e">
        <f>+IF(E177&gt;0,#REF!,0)</f>
        <v>#REF!</v>
      </c>
      <c r="K177" s="79" t="e">
        <f>+IF(E177&gt;0,#REF!,0)</f>
        <v>#REF!</v>
      </c>
      <c r="L177" s="79" t="e">
        <f>+IF(E177&gt;0,#REF!,0)</f>
        <v>#REF!</v>
      </c>
      <c r="M177" s="79" t="e">
        <f>+IF(E177&gt;0,#REF!,0)</f>
        <v>#REF!</v>
      </c>
    </row>
    <row r="178" spans="1:13" x14ac:dyDescent="0.25">
      <c r="A178" t="e">
        <f>+#REF!</f>
        <v>#REF!</v>
      </c>
      <c r="B178" s="79" t="e">
        <f>IF(E178&gt;0,#REF!,0)</f>
        <v>#REF!</v>
      </c>
      <c r="C178" t="e">
        <f>IF(E178&gt;0,#REF!,0)</f>
        <v>#REF!</v>
      </c>
      <c r="D178" s="79" t="e">
        <f>+IF(#REF!&gt;0,#REF!,0)</f>
        <v>#REF!</v>
      </c>
      <c r="E178" t="e">
        <f>+IF(#REF!&gt;0,#REF!,0)</f>
        <v>#REF!</v>
      </c>
      <c r="F178" s="81" t="e">
        <f t="shared" si="15"/>
        <v>#REF!</v>
      </c>
      <c r="G178" s="79" t="e">
        <f>+IF(E178&gt;0,#REF!,0)</f>
        <v>#REF!</v>
      </c>
      <c r="H178" s="79" t="e">
        <f>+IF(E178&gt;0,#REF!,0)</f>
        <v>#REF!</v>
      </c>
      <c r="I178" s="79" t="e">
        <f>+IF(E178&gt;0,#REF!,0)</f>
        <v>#REF!</v>
      </c>
      <c r="J178" s="79" t="e">
        <f>+IF(E178&gt;0,#REF!,0)</f>
        <v>#REF!</v>
      </c>
      <c r="K178" s="79" t="e">
        <f>+IF(E178&gt;0,#REF!,0)</f>
        <v>#REF!</v>
      </c>
      <c r="L178" s="79" t="e">
        <f>+IF(E178&gt;0,#REF!,0)</f>
        <v>#REF!</v>
      </c>
      <c r="M178" s="79" t="e">
        <f>+IF(E178&gt;0,#REF!,0)</f>
        <v>#REF!</v>
      </c>
    </row>
    <row r="179" spans="1:13" x14ac:dyDescent="0.25">
      <c r="A179" t="e">
        <f>+#REF!</f>
        <v>#REF!</v>
      </c>
      <c r="B179" s="79">
        <f>IF(E179&gt;0,#REF!,0)</f>
        <v>0</v>
      </c>
      <c r="C179">
        <f>IF(E179&gt;0,#REF!,0)</f>
        <v>0</v>
      </c>
      <c r="D179" s="79">
        <f>IFERROR(VLOOKUP(1,#REF!,3,FALSE),0)</f>
        <v>0</v>
      </c>
      <c r="E179">
        <f>IF(D179&gt;0,1,0)</f>
        <v>0</v>
      </c>
      <c r="F179" s="81">
        <f>SUM(G179:M179)</f>
        <v>0</v>
      </c>
      <c r="G179" s="79">
        <f>+IF(E179&gt;0,#REF!,0)</f>
        <v>0</v>
      </c>
      <c r="H179" s="79">
        <f>+IF(E179&gt;0,#REF!,0)</f>
        <v>0</v>
      </c>
      <c r="I179" s="79">
        <f>+IF(E179&gt;0,#REF!,0)</f>
        <v>0</v>
      </c>
      <c r="J179" s="79">
        <f>+IF(E179&gt;0,#REF!,0)</f>
        <v>0</v>
      </c>
      <c r="K179" s="79">
        <f>+IF(E179&gt;0,#REF!,0)</f>
        <v>0</v>
      </c>
      <c r="L179" s="79">
        <f>+IF(E179&gt;0,#REF!,0)</f>
        <v>0</v>
      </c>
      <c r="M179" s="79">
        <f>+IF(E179&gt;0,#REF!,0)</f>
        <v>0</v>
      </c>
    </row>
    <row r="180" spans="1:13" x14ac:dyDescent="0.25">
      <c r="A180" t="e">
        <f>+#REF!</f>
        <v>#REF!</v>
      </c>
      <c r="B180" s="79" t="e">
        <f>IF(E180&gt;0,#REF!,0)</f>
        <v>#REF!</v>
      </c>
      <c r="C180" t="e">
        <f>IF(E180&gt;0,#REF!,0)</f>
        <v>#REF!</v>
      </c>
      <c r="D180" s="79" t="e">
        <f>+IF(#REF!&gt;0,#REF!,0)</f>
        <v>#REF!</v>
      </c>
      <c r="E180" t="e">
        <f>+IF(#REF!&gt;0,#REF!,0)</f>
        <v>#REF!</v>
      </c>
      <c r="F180" s="81" t="e">
        <f t="shared" ref="F180:F189" si="16">SUM(G180:M180)</f>
        <v>#REF!</v>
      </c>
      <c r="G180" s="79" t="e">
        <f>+IF(E180&gt;0,#REF!,0)</f>
        <v>#REF!</v>
      </c>
      <c r="H180" s="79" t="e">
        <f>+IF(E180&gt;0,#REF!,0)</f>
        <v>#REF!</v>
      </c>
      <c r="I180" s="79" t="e">
        <f>+IF(E180&gt;0,#REF!,0)</f>
        <v>#REF!</v>
      </c>
      <c r="J180" s="79" t="e">
        <f>+IF(E180&gt;0,#REF!,0)</f>
        <v>#REF!</v>
      </c>
      <c r="K180" s="79" t="e">
        <f>+IF(E180&gt;0,#REF!,0)</f>
        <v>#REF!</v>
      </c>
      <c r="L180" s="79" t="e">
        <f>+IF(E180&gt;0,#REF!,0)</f>
        <v>#REF!</v>
      </c>
      <c r="M180" s="79" t="e">
        <f>+IF(E180&gt;0,#REF!,0)</f>
        <v>#REF!</v>
      </c>
    </row>
    <row r="181" spans="1:13" x14ac:dyDescent="0.25">
      <c r="A181" t="e">
        <f>+#REF!</f>
        <v>#REF!</v>
      </c>
      <c r="B181" s="79" t="e">
        <f>IF(E181&gt;0,#REF!,0)</f>
        <v>#REF!</v>
      </c>
      <c r="C181" t="e">
        <f>IF(E181&gt;0,#REF!,0)</f>
        <v>#REF!</v>
      </c>
      <c r="D181" s="79" t="e">
        <f>+IF(#REF!&gt;0,#REF!,0)</f>
        <v>#REF!</v>
      </c>
      <c r="E181" t="e">
        <f>+IF(#REF!&gt;0,#REF!,0)</f>
        <v>#REF!</v>
      </c>
      <c r="F181" s="81" t="e">
        <f t="shared" si="16"/>
        <v>#REF!</v>
      </c>
      <c r="G181" s="79" t="e">
        <f>+IF(E181&gt;0,#REF!,0)</f>
        <v>#REF!</v>
      </c>
      <c r="H181" s="79" t="e">
        <f>+IF(E181&gt;0,#REF!,0)</f>
        <v>#REF!</v>
      </c>
      <c r="I181" s="79" t="e">
        <f>+IF(E181&gt;0,#REF!,0)</f>
        <v>#REF!</v>
      </c>
      <c r="J181" s="79" t="e">
        <f>+IF(E181&gt;0,#REF!,0)</f>
        <v>#REF!</v>
      </c>
      <c r="K181" s="79" t="e">
        <f>+IF(E181&gt;0,#REF!,0)</f>
        <v>#REF!</v>
      </c>
      <c r="L181" s="79" t="e">
        <f>+IF(E181&gt;0,#REF!,0)</f>
        <v>#REF!</v>
      </c>
      <c r="M181" s="79" t="e">
        <f>+IF(E181&gt;0,#REF!,0)</f>
        <v>#REF!</v>
      </c>
    </row>
    <row r="182" spans="1:13" x14ac:dyDescent="0.25">
      <c r="A182" t="e">
        <f>+#REF!</f>
        <v>#REF!</v>
      </c>
      <c r="B182" s="79" t="e">
        <f>IF(E182&gt;0,#REF!,0)</f>
        <v>#REF!</v>
      </c>
      <c r="C182" t="e">
        <f>IF(E182&gt;0,#REF!,0)</f>
        <v>#REF!</v>
      </c>
      <c r="D182" s="79" t="e">
        <f>+IF(#REF!&gt;0,#REF!,0)</f>
        <v>#REF!</v>
      </c>
      <c r="E182" t="e">
        <f>+IF(#REF!&gt;0,#REF!,0)</f>
        <v>#REF!</v>
      </c>
      <c r="F182" s="81" t="e">
        <f t="shared" si="16"/>
        <v>#REF!</v>
      </c>
      <c r="G182" s="79" t="e">
        <f>+IF(E182&gt;0,#REF!,0)</f>
        <v>#REF!</v>
      </c>
      <c r="H182" s="79" t="e">
        <f>+IF(E182&gt;0,#REF!,0)</f>
        <v>#REF!</v>
      </c>
      <c r="I182" s="79" t="e">
        <f>+IF(E182&gt;0,#REF!,0)</f>
        <v>#REF!</v>
      </c>
      <c r="J182" s="79" t="e">
        <f>+IF(E182&gt;0,#REF!,0)</f>
        <v>#REF!</v>
      </c>
      <c r="K182" s="79" t="e">
        <f>+IF(E182&gt;0,#REF!,0)</f>
        <v>#REF!</v>
      </c>
      <c r="L182" s="79" t="e">
        <f>+IF(E182&gt;0,#REF!,0)</f>
        <v>#REF!</v>
      </c>
      <c r="M182" s="79" t="e">
        <f>+IF(E182&gt;0,#REF!,0)</f>
        <v>#REF!</v>
      </c>
    </row>
    <row r="183" spans="1:13" x14ac:dyDescent="0.25">
      <c r="A183" t="e">
        <f>+#REF!</f>
        <v>#REF!</v>
      </c>
      <c r="B183" s="79" t="e">
        <f>IF(E183&gt;0,#REF!,0)</f>
        <v>#REF!</v>
      </c>
      <c r="C183" t="e">
        <f>IF(E183&gt;0,#REF!,0)</f>
        <v>#REF!</v>
      </c>
      <c r="D183" s="79" t="e">
        <f>+IF(#REF!&gt;0,#REF!,0)</f>
        <v>#REF!</v>
      </c>
      <c r="E183" t="e">
        <f>+IF(#REF!&gt;0,#REF!,0)</f>
        <v>#REF!</v>
      </c>
      <c r="F183" s="81" t="e">
        <f t="shared" si="16"/>
        <v>#REF!</v>
      </c>
      <c r="G183" s="79" t="e">
        <f>+IF(E183&gt;0,#REF!,0)</f>
        <v>#REF!</v>
      </c>
      <c r="H183" s="79" t="e">
        <f>+IF(E183&gt;0,#REF!,0)</f>
        <v>#REF!</v>
      </c>
      <c r="I183" s="79" t="e">
        <f>+IF(E183&gt;0,#REF!,0)</f>
        <v>#REF!</v>
      </c>
      <c r="J183" s="79" t="e">
        <f>+IF(E183&gt;0,#REF!,0)</f>
        <v>#REF!</v>
      </c>
      <c r="K183" s="79" t="e">
        <f>+IF(E183&gt;0,#REF!,0)</f>
        <v>#REF!</v>
      </c>
      <c r="L183" s="79" t="e">
        <f>+IF(E183&gt;0,#REF!,0)</f>
        <v>#REF!</v>
      </c>
      <c r="M183" s="79" t="e">
        <f>+IF(E183&gt;0,#REF!,0)</f>
        <v>#REF!</v>
      </c>
    </row>
    <row r="184" spans="1:13" x14ac:dyDescent="0.25">
      <c r="A184" t="e">
        <f>+#REF!</f>
        <v>#REF!</v>
      </c>
      <c r="B184" s="79" t="e">
        <f>IF(E184&gt;0,#REF!,0)</f>
        <v>#REF!</v>
      </c>
      <c r="C184" t="e">
        <f>IF(E184&gt;0,#REF!,0)</f>
        <v>#REF!</v>
      </c>
      <c r="D184" s="79" t="e">
        <f>+IF(#REF!&gt;0,#REF!,0)</f>
        <v>#REF!</v>
      </c>
      <c r="E184" t="e">
        <f>+IF(#REF!&gt;0,#REF!,0)</f>
        <v>#REF!</v>
      </c>
      <c r="F184" s="81" t="e">
        <f t="shared" si="16"/>
        <v>#REF!</v>
      </c>
      <c r="G184" s="79" t="e">
        <f>+IF(E184&gt;0,#REF!,0)</f>
        <v>#REF!</v>
      </c>
      <c r="H184" s="79" t="e">
        <f>+IF(E184&gt;0,#REF!,0)</f>
        <v>#REF!</v>
      </c>
      <c r="I184" s="79" t="e">
        <f>+IF(E184&gt;0,#REF!,0)</f>
        <v>#REF!</v>
      </c>
      <c r="J184" s="79" t="e">
        <f>+IF(E184&gt;0,#REF!,0)</f>
        <v>#REF!</v>
      </c>
      <c r="K184" s="79" t="e">
        <f>+IF(E184&gt;0,#REF!,0)</f>
        <v>#REF!</v>
      </c>
      <c r="L184" s="79" t="e">
        <f>+IF(E184&gt;0,#REF!,0)</f>
        <v>#REF!</v>
      </c>
      <c r="M184" s="79" t="e">
        <f>+IF(E184&gt;0,#REF!,0)</f>
        <v>#REF!</v>
      </c>
    </row>
    <row r="185" spans="1:13" x14ac:dyDescent="0.25">
      <c r="A185" t="e">
        <f>+#REF!</f>
        <v>#REF!</v>
      </c>
      <c r="B185" s="79" t="e">
        <f>IF(E185&gt;0,#REF!,0)</f>
        <v>#REF!</v>
      </c>
      <c r="C185" t="e">
        <f>IF(E185&gt;0,#REF!,0)</f>
        <v>#REF!</v>
      </c>
      <c r="D185" s="79" t="e">
        <f>+IF(#REF!&gt;0,#REF!,0)</f>
        <v>#REF!</v>
      </c>
      <c r="E185" t="e">
        <f>+IF(#REF!&gt;0,#REF!,0)</f>
        <v>#REF!</v>
      </c>
      <c r="F185" s="81" t="e">
        <f t="shared" si="16"/>
        <v>#REF!</v>
      </c>
      <c r="G185" s="79" t="e">
        <f>+IF(E185&gt;0,#REF!,0)</f>
        <v>#REF!</v>
      </c>
      <c r="H185" s="79" t="e">
        <f>+IF(E185&gt;0,#REF!,0)</f>
        <v>#REF!</v>
      </c>
      <c r="I185" s="79" t="e">
        <f>+IF(E185&gt;0,#REF!,0)</f>
        <v>#REF!</v>
      </c>
      <c r="J185" s="79" t="e">
        <f>+IF(E185&gt;0,#REF!,0)</f>
        <v>#REF!</v>
      </c>
      <c r="K185" s="79" t="e">
        <f>+IF(E185&gt;0,#REF!,0)</f>
        <v>#REF!</v>
      </c>
      <c r="L185" s="79" t="e">
        <f>+IF(E185&gt;0,#REF!,0)</f>
        <v>#REF!</v>
      </c>
      <c r="M185" s="79" t="e">
        <f>+IF(E185&gt;0,#REF!,0)</f>
        <v>#REF!</v>
      </c>
    </row>
    <row r="186" spans="1:13" x14ac:dyDescent="0.25">
      <c r="A186" t="e">
        <f>+#REF!</f>
        <v>#REF!</v>
      </c>
      <c r="B186" s="79" t="e">
        <f>IF(E186&gt;0,#REF!,0)</f>
        <v>#REF!</v>
      </c>
      <c r="C186" t="e">
        <f>IF(E186&gt;0,#REF!,0)</f>
        <v>#REF!</v>
      </c>
      <c r="D186" s="79" t="e">
        <f>+IF(#REF!&gt;0,#REF!,0)</f>
        <v>#REF!</v>
      </c>
      <c r="E186" t="e">
        <f>+IF(#REF!&gt;0,#REF!,0)</f>
        <v>#REF!</v>
      </c>
      <c r="F186" s="81" t="e">
        <f t="shared" si="16"/>
        <v>#REF!</v>
      </c>
      <c r="G186" s="79" t="e">
        <f>+IF(E186&gt;0,#REF!,0)</f>
        <v>#REF!</v>
      </c>
      <c r="H186" s="79" t="e">
        <f>+IF(E186&gt;0,#REF!,0)</f>
        <v>#REF!</v>
      </c>
      <c r="I186" s="79" t="e">
        <f>+IF(E186&gt;0,#REF!,0)</f>
        <v>#REF!</v>
      </c>
      <c r="J186" s="79" t="e">
        <f>+IF(E186&gt;0,#REF!,0)</f>
        <v>#REF!</v>
      </c>
      <c r="K186" s="79" t="e">
        <f>+IF(E186&gt;0,#REF!,0)</f>
        <v>#REF!</v>
      </c>
      <c r="L186" s="79" t="e">
        <f>+IF(E186&gt;0,#REF!,0)</f>
        <v>#REF!</v>
      </c>
      <c r="M186" s="79" t="e">
        <f>+IF(E186&gt;0,#REF!,0)</f>
        <v>#REF!</v>
      </c>
    </row>
    <row r="187" spans="1:13" x14ac:dyDescent="0.25">
      <c r="A187" t="e">
        <f>+#REF!</f>
        <v>#REF!</v>
      </c>
      <c r="B187" s="79" t="e">
        <f>IF(E187&gt;0,#REF!,0)</f>
        <v>#REF!</v>
      </c>
      <c r="C187" t="e">
        <f>IF(E187&gt;0,#REF!,0)</f>
        <v>#REF!</v>
      </c>
      <c r="D187" s="79" t="e">
        <f>+IF(#REF!&gt;0,#REF!,0)</f>
        <v>#REF!</v>
      </c>
      <c r="E187" t="e">
        <f>+IF(#REF!&gt;0,#REF!,0)</f>
        <v>#REF!</v>
      </c>
      <c r="F187" s="81" t="e">
        <f t="shared" si="16"/>
        <v>#REF!</v>
      </c>
      <c r="G187" s="79" t="e">
        <f>+IF(E187&gt;0,#REF!,0)</f>
        <v>#REF!</v>
      </c>
      <c r="H187" s="79" t="e">
        <f>+IF(E187&gt;0,#REF!,0)</f>
        <v>#REF!</v>
      </c>
      <c r="I187" s="79" t="e">
        <f>+IF(E187&gt;0,#REF!,0)</f>
        <v>#REF!</v>
      </c>
      <c r="J187" s="79" t="e">
        <f>+IF(E187&gt;0,#REF!,0)</f>
        <v>#REF!</v>
      </c>
      <c r="K187" s="79" t="e">
        <f>+IF(E187&gt;0,#REF!,0)</f>
        <v>#REF!</v>
      </c>
      <c r="L187" s="79" t="e">
        <f>+IF(E187&gt;0,#REF!,0)</f>
        <v>#REF!</v>
      </c>
      <c r="M187" s="79" t="e">
        <f>+IF(E187&gt;0,#REF!,0)</f>
        <v>#REF!</v>
      </c>
    </row>
    <row r="188" spans="1:13" x14ac:dyDescent="0.25">
      <c r="A188" t="e">
        <f>+#REF!</f>
        <v>#REF!</v>
      </c>
      <c r="B188" s="79" t="e">
        <f>IF(E188&gt;0,#REF!,0)</f>
        <v>#REF!</v>
      </c>
      <c r="C188" t="e">
        <f>IF(E188&gt;0,#REF!,0)</f>
        <v>#REF!</v>
      </c>
      <c r="D188" s="79" t="e">
        <f>+IF(#REF!&gt;0,#REF!,0)</f>
        <v>#REF!</v>
      </c>
      <c r="E188" t="e">
        <f>+IF(#REF!&gt;0,#REF!,0)</f>
        <v>#REF!</v>
      </c>
      <c r="F188" s="81" t="e">
        <f t="shared" si="16"/>
        <v>#REF!</v>
      </c>
      <c r="G188" s="79" t="e">
        <f>+IF(E188&gt;0,#REF!,0)</f>
        <v>#REF!</v>
      </c>
      <c r="H188" s="79" t="e">
        <f>+IF(E188&gt;0,#REF!,0)</f>
        <v>#REF!</v>
      </c>
      <c r="I188" s="79" t="e">
        <f>+IF(E188&gt;0,#REF!,0)</f>
        <v>#REF!</v>
      </c>
      <c r="J188" s="79" t="e">
        <f>+IF(E188&gt;0,#REF!,0)</f>
        <v>#REF!</v>
      </c>
      <c r="K188" s="79" t="e">
        <f>+IF(E188&gt;0,#REF!,0)</f>
        <v>#REF!</v>
      </c>
      <c r="L188" s="79" t="e">
        <f>+IF(E188&gt;0,#REF!,0)</f>
        <v>#REF!</v>
      </c>
      <c r="M188" s="79" t="e">
        <f>+IF(E188&gt;0,#REF!,0)</f>
        <v>#REF!</v>
      </c>
    </row>
    <row r="189" spans="1:13" x14ac:dyDescent="0.25">
      <c r="A189" t="e">
        <f>+#REF!</f>
        <v>#REF!</v>
      </c>
      <c r="B189" s="79" t="e">
        <f>IF(E189&gt;0,#REF!,0)</f>
        <v>#REF!</v>
      </c>
      <c r="C189" t="e">
        <f>IF(E189&gt;0,#REF!,0)</f>
        <v>#REF!</v>
      </c>
      <c r="D189" s="79" t="e">
        <f>+IF(#REF!&gt;0,#REF!,0)</f>
        <v>#REF!</v>
      </c>
      <c r="E189" t="e">
        <f>+IF(#REF!&gt;0,#REF!,0)</f>
        <v>#REF!</v>
      </c>
      <c r="F189" s="81" t="e">
        <f t="shared" si="16"/>
        <v>#REF!</v>
      </c>
      <c r="G189" s="79" t="e">
        <f>+IF(E189&gt;0,#REF!,0)</f>
        <v>#REF!</v>
      </c>
      <c r="H189" s="79" t="e">
        <f>+IF(E189&gt;0,#REF!,0)</f>
        <v>#REF!</v>
      </c>
      <c r="I189" s="79" t="e">
        <f>+IF(E189&gt;0,#REF!,0)</f>
        <v>#REF!</v>
      </c>
      <c r="J189" s="79" t="e">
        <f>+IF(E189&gt;0,#REF!,0)</f>
        <v>#REF!</v>
      </c>
      <c r="K189" s="79" t="e">
        <f>+IF(E189&gt;0,#REF!,0)</f>
        <v>#REF!</v>
      </c>
      <c r="L189" s="79" t="e">
        <f>+IF(E189&gt;0,#REF!,0)</f>
        <v>#REF!</v>
      </c>
      <c r="M189" s="79" t="e">
        <f>+IF(E189&gt;0,#REF!,0)</f>
        <v>#REF!</v>
      </c>
    </row>
    <row r="190" spans="1:13" x14ac:dyDescent="0.25">
      <c r="A190" t="e">
        <f>+#REF!</f>
        <v>#REF!</v>
      </c>
      <c r="B190" s="79">
        <f>IF(E190&gt;0,#REF!,0)</f>
        <v>0</v>
      </c>
      <c r="C190">
        <f>IF(E190&gt;0,#REF!,0)</f>
        <v>0</v>
      </c>
      <c r="D190" s="79">
        <f>IFERROR(VLOOKUP(1,#REF!,3,FALSE),0)</f>
        <v>0</v>
      </c>
      <c r="E190">
        <f>IF(D190&gt;0,1,0)</f>
        <v>0</v>
      </c>
      <c r="F190" s="81">
        <f>SUM(G190:M190)</f>
        <v>0</v>
      </c>
      <c r="G190" s="79">
        <f>+IF(E190&gt;0,#REF!,0)</f>
        <v>0</v>
      </c>
      <c r="H190" s="79">
        <f>+IF(E190&gt;0,#REF!,0)</f>
        <v>0</v>
      </c>
      <c r="I190" s="79">
        <f>+IF(E190&gt;0,#REF!,0)</f>
        <v>0</v>
      </c>
      <c r="J190" s="79">
        <f>+IF(E190&gt;0,#REF!,0)</f>
        <v>0</v>
      </c>
      <c r="K190" s="79">
        <f>+IF(E190&gt;0,#REF!,0)</f>
        <v>0</v>
      </c>
      <c r="L190" s="79">
        <f>+IF(E190&gt;0,#REF!,0)</f>
        <v>0</v>
      </c>
      <c r="M190" s="79">
        <f>+IF(E190&gt;0,#REF!,0)</f>
        <v>0</v>
      </c>
    </row>
    <row r="191" spans="1:13" x14ac:dyDescent="0.25">
      <c r="A191" t="e">
        <f>+#REF!</f>
        <v>#REF!</v>
      </c>
      <c r="B191" s="79" t="e">
        <f>IF(E191&gt;0,#REF!,0)</f>
        <v>#REF!</v>
      </c>
      <c r="C191" t="e">
        <f>IF(E191&gt;0,#REF!,0)</f>
        <v>#REF!</v>
      </c>
      <c r="D191" s="79" t="e">
        <f>+IF(#REF!&gt;0,#REF!,0)</f>
        <v>#REF!</v>
      </c>
      <c r="E191" t="e">
        <f>+IF(#REF!&gt;0,#REF!,0)</f>
        <v>#REF!</v>
      </c>
      <c r="F191" s="81" t="e">
        <f t="shared" ref="F191:F200" si="17">SUM(G191:M191)</f>
        <v>#REF!</v>
      </c>
      <c r="G191" s="79" t="e">
        <f>+IF(E191&gt;0,#REF!,0)</f>
        <v>#REF!</v>
      </c>
      <c r="H191" s="79" t="e">
        <f>+IF(E191&gt;0,#REF!,0)</f>
        <v>#REF!</v>
      </c>
      <c r="I191" s="79" t="e">
        <f>+IF(E191&gt;0,#REF!,0)</f>
        <v>#REF!</v>
      </c>
      <c r="J191" s="79" t="e">
        <f>+IF(E191&gt;0,#REF!,0)</f>
        <v>#REF!</v>
      </c>
      <c r="K191" s="79" t="e">
        <f>+IF(E191&gt;0,#REF!,0)</f>
        <v>#REF!</v>
      </c>
      <c r="L191" s="79" t="e">
        <f>+IF(E191&gt;0,#REF!,0)</f>
        <v>#REF!</v>
      </c>
      <c r="M191" s="79" t="e">
        <f>+IF(E191&gt;0,#REF!,0)</f>
        <v>#REF!</v>
      </c>
    </row>
    <row r="192" spans="1:13" x14ac:dyDescent="0.25">
      <c r="A192" t="e">
        <f>+#REF!</f>
        <v>#REF!</v>
      </c>
      <c r="B192" s="79" t="e">
        <f>IF(E192&gt;0,#REF!,0)</f>
        <v>#REF!</v>
      </c>
      <c r="C192" t="e">
        <f>IF(E192&gt;0,#REF!,0)</f>
        <v>#REF!</v>
      </c>
      <c r="D192" s="79" t="e">
        <f>+IF(#REF!&gt;0,#REF!,0)</f>
        <v>#REF!</v>
      </c>
      <c r="E192" t="e">
        <f>+IF(#REF!&gt;0,#REF!,0)</f>
        <v>#REF!</v>
      </c>
      <c r="F192" s="81" t="e">
        <f t="shared" si="17"/>
        <v>#REF!</v>
      </c>
      <c r="G192" s="79" t="e">
        <f>+IF(E192&gt;0,#REF!,0)</f>
        <v>#REF!</v>
      </c>
      <c r="H192" s="79" t="e">
        <f>+IF(E192&gt;0,#REF!,0)</f>
        <v>#REF!</v>
      </c>
      <c r="I192" s="79" t="e">
        <f>+IF(E192&gt;0,#REF!,0)</f>
        <v>#REF!</v>
      </c>
      <c r="J192" s="79" t="e">
        <f>+IF(E192&gt;0,#REF!,0)</f>
        <v>#REF!</v>
      </c>
      <c r="K192" s="79" t="e">
        <f>+IF(E192&gt;0,#REF!,0)</f>
        <v>#REF!</v>
      </c>
      <c r="L192" s="79" t="e">
        <f>+IF(E192&gt;0,#REF!,0)</f>
        <v>#REF!</v>
      </c>
      <c r="M192" s="79" t="e">
        <f>+IF(E192&gt;0,#REF!,0)</f>
        <v>#REF!</v>
      </c>
    </row>
    <row r="193" spans="1:13" x14ac:dyDescent="0.25">
      <c r="A193" t="e">
        <f>+#REF!</f>
        <v>#REF!</v>
      </c>
      <c r="B193" s="79" t="e">
        <f>IF(E193&gt;0,#REF!,0)</f>
        <v>#REF!</v>
      </c>
      <c r="C193" t="e">
        <f>IF(E193&gt;0,#REF!,0)</f>
        <v>#REF!</v>
      </c>
      <c r="D193" s="79" t="e">
        <f>+IF(#REF!&gt;0,#REF!,0)</f>
        <v>#REF!</v>
      </c>
      <c r="E193" t="e">
        <f>+IF(#REF!&gt;0,#REF!,0)</f>
        <v>#REF!</v>
      </c>
      <c r="F193" s="81" t="e">
        <f t="shared" si="17"/>
        <v>#REF!</v>
      </c>
      <c r="G193" s="79" t="e">
        <f>+IF(E193&gt;0,#REF!,0)</f>
        <v>#REF!</v>
      </c>
      <c r="H193" s="79" t="e">
        <f>+IF(E193&gt;0,#REF!,0)</f>
        <v>#REF!</v>
      </c>
      <c r="I193" s="79" t="e">
        <f>+IF(E193&gt;0,#REF!,0)</f>
        <v>#REF!</v>
      </c>
      <c r="J193" s="79" t="e">
        <f>+IF(E193&gt;0,#REF!,0)</f>
        <v>#REF!</v>
      </c>
      <c r="K193" s="79" t="e">
        <f>+IF(E193&gt;0,#REF!,0)</f>
        <v>#REF!</v>
      </c>
      <c r="L193" s="79" t="e">
        <f>+IF(E193&gt;0,#REF!,0)</f>
        <v>#REF!</v>
      </c>
      <c r="M193" s="79" t="e">
        <f>+IF(E193&gt;0,#REF!,0)</f>
        <v>#REF!</v>
      </c>
    </row>
    <row r="194" spans="1:13" x14ac:dyDescent="0.25">
      <c r="A194" t="e">
        <f>+#REF!</f>
        <v>#REF!</v>
      </c>
      <c r="B194" s="79" t="e">
        <f>IF(E194&gt;0,#REF!,0)</f>
        <v>#REF!</v>
      </c>
      <c r="C194" t="e">
        <f>IF(E194&gt;0,#REF!,0)</f>
        <v>#REF!</v>
      </c>
      <c r="D194" s="79" t="e">
        <f>+IF(#REF!&gt;0,#REF!,0)</f>
        <v>#REF!</v>
      </c>
      <c r="E194" t="e">
        <f>+IF(#REF!&gt;0,#REF!,0)</f>
        <v>#REF!</v>
      </c>
      <c r="F194" s="81" t="e">
        <f t="shared" si="17"/>
        <v>#REF!</v>
      </c>
      <c r="G194" s="79" t="e">
        <f>+IF(E194&gt;0,#REF!,0)</f>
        <v>#REF!</v>
      </c>
      <c r="H194" s="79" t="e">
        <f>+IF(E194&gt;0,#REF!,0)</f>
        <v>#REF!</v>
      </c>
      <c r="I194" s="79" t="e">
        <f>+IF(E194&gt;0,#REF!,0)</f>
        <v>#REF!</v>
      </c>
      <c r="J194" s="79" t="e">
        <f>+IF(E194&gt;0,#REF!,0)</f>
        <v>#REF!</v>
      </c>
      <c r="K194" s="79" t="e">
        <f>+IF(E194&gt;0,#REF!,0)</f>
        <v>#REF!</v>
      </c>
      <c r="L194" s="79" t="e">
        <f>+IF(E194&gt;0,#REF!,0)</f>
        <v>#REF!</v>
      </c>
      <c r="M194" s="79" t="e">
        <f>+IF(E194&gt;0,#REF!,0)</f>
        <v>#REF!</v>
      </c>
    </row>
    <row r="195" spans="1:13" x14ac:dyDescent="0.25">
      <c r="A195" t="e">
        <f>+#REF!</f>
        <v>#REF!</v>
      </c>
      <c r="B195" s="79" t="e">
        <f>IF(E195&gt;0,#REF!,0)</f>
        <v>#REF!</v>
      </c>
      <c r="C195" t="e">
        <f>IF(E195&gt;0,#REF!,0)</f>
        <v>#REF!</v>
      </c>
      <c r="D195" s="79" t="e">
        <f>+IF(#REF!&gt;0,#REF!,0)</f>
        <v>#REF!</v>
      </c>
      <c r="E195" t="e">
        <f>+IF(#REF!&gt;0,#REF!,0)</f>
        <v>#REF!</v>
      </c>
      <c r="F195" s="81" t="e">
        <f t="shared" si="17"/>
        <v>#REF!</v>
      </c>
      <c r="G195" s="79" t="e">
        <f>+IF(E195&gt;0,#REF!,0)</f>
        <v>#REF!</v>
      </c>
      <c r="H195" s="79" t="e">
        <f>+IF(E195&gt;0,#REF!,0)</f>
        <v>#REF!</v>
      </c>
      <c r="I195" s="79" t="e">
        <f>+IF(E195&gt;0,#REF!,0)</f>
        <v>#REF!</v>
      </c>
      <c r="J195" s="79" t="e">
        <f>+IF(E195&gt;0,#REF!,0)</f>
        <v>#REF!</v>
      </c>
      <c r="K195" s="79" t="e">
        <f>+IF(E195&gt;0,#REF!,0)</f>
        <v>#REF!</v>
      </c>
      <c r="L195" s="79" t="e">
        <f>+IF(E195&gt;0,#REF!,0)</f>
        <v>#REF!</v>
      </c>
      <c r="M195" s="79" t="e">
        <f>+IF(E195&gt;0,#REF!,0)</f>
        <v>#REF!</v>
      </c>
    </row>
    <row r="196" spans="1:13" x14ac:dyDescent="0.25">
      <c r="A196" t="e">
        <f>+#REF!</f>
        <v>#REF!</v>
      </c>
      <c r="B196" s="79" t="e">
        <f>IF(E196&gt;0,#REF!,0)</f>
        <v>#REF!</v>
      </c>
      <c r="C196" t="e">
        <f>IF(E196&gt;0,#REF!,0)</f>
        <v>#REF!</v>
      </c>
      <c r="D196" s="79" t="e">
        <f>+IF(#REF!&gt;0,#REF!,0)</f>
        <v>#REF!</v>
      </c>
      <c r="E196" t="e">
        <f>+IF(#REF!&gt;0,#REF!,0)</f>
        <v>#REF!</v>
      </c>
      <c r="F196" s="81" t="e">
        <f t="shared" si="17"/>
        <v>#REF!</v>
      </c>
      <c r="G196" s="79" t="e">
        <f>+IF(E196&gt;0,#REF!,0)</f>
        <v>#REF!</v>
      </c>
      <c r="H196" s="79" t="e">
        <f>+IF(E196&gt;0,#REF!,0)</f>
        <v>#REF!</v>
      </c>
      <c r="I196" s="79" t="e">
        <f>+IF(E196&gt;0,#REF!,0)</f>
        <v>#REF!</v>
      </c>
      <c r="J196" s="79" t="e">
        <f>+IF(E196&gt;0,#REF!,0)</f>
        <v>#REF!</v>
      </c>
      <c r="K196" s="79" t="e">
        <f>+IF(E196&gt;0,#REF!,0)</f>
        <v>#REF!</v>
      </c>
      <c r="L196" s="79" t="e">
        <f>+IF(E196&gt;0,#REF!,0)</f>
        <v>#REF!</v>
      </c>
      <c r="M196" s="79" t="e">
        <f>+IF(E196&gt;0,#REF!,0)</f>
        <v>#REF!</v>
      </c>
    </row>
    <row r="197" spans="1:13" x14ac:dyDescent="0.25">
      <c r="A197" t="e">
        <f>+#REF!</f>
        <v>#REF!</v>
      </c>
      <c r="B197" s="79" t="e">
        <f>IF(E197&gt;0,#REF!,0)</f>
        <v>#REF!</v>
      </c>
      <c r="C197" t="e">
        <f>IF(E197&gt;0,#REF!,0)</f>
        <v>#REF!</v>
      </c>
      <c r="D197" s="79" t="e">
        <f>+IF(#REF!&gt;0,#REF!,0)</f>
        <v>#REF!</v>
      </c>
      <c r="E197" t="e">
        <f>+IF(#REF!&gt;0,#REF!,0)</f>
        <v>#REF!</v>
      </c>
      <c r="F197" s="81" t="e">
        <f t="shared" si="17"/>
        <v>#REF!</v>
      </c>
      <c r="G197" s="79" t="e">
        <f>+IF(E197&gt;0,#REF!,0)</f>
        <v>#REF!</v>
      </c>
      <c r="H197" s="79" t="e">
        <f>+IF(E197&gt;0,#REF!,0)</f>
        <v>#REF!</v>
      </c>
      <c r="I197" s="79" t="e">
        <f>+IF(E197&gt;0,#REF!,0)</f>
        <v>#REF!</v>
      </c>
      <c r="J197" s="79" t="e">
        <f>+IF(E197&gt;0,#REF!,0)</f>
        <v>#REF!</v>
      </c>
      <c r="K197" s="79" t="e">
        <f>+IF(E197&gt;0,#REF!,0)</f>
        <v>#REF!</v>
      </c>
      <c r="L197" s="79" t="e">
        <f>+IF(E197&gt;0,#REF!,0)</f>
        <v>#REF!</v>
      </c>
      <c r="M197" s="79" t="e">
        <f>+IF(E197&gt;0,#REF!,0)</f>
        <v>#REF!</v>
      </c>
    </row>
    <row r="198" spans="1:13" x14ac:dyDescent="0.25">
      <c r="A198" t="e">
        <f>+#REF!</f>
        <v>#REF!</v>
      </c>
      <c r="B198" s="79" t="e">
        <f>IF(E198&gt;0,#REF!,0)</f>
        <v>#REF!</v>
      </c>
      <c r="C198" t="e">
        <f>IF(E198&gt;0,#REF!,0)</f>
        <v>#REF!</v>
      </c>
      <c r="D198" s="79" t="e">
        <f>+IF(#REF!&gt;0,#REF!,0)</f>
        <v>#REF!</v>
      </c>
      <c r="E198" t="e">
        <f>+IF(#REF!&gt;0,#REF!,0)</f>
        <v>#REF!</v>
      </c>
      <c r="F198" s="81" t="e">
        <f t="shared" si="17"/>
        <v>#REF!</v>
      </c>
      <c r="G198" s="79" t="e">
        <f>+IF(E198&gt;0,#REF!,0)</f>
        <v>#REF!</v>
      </c>
      <c r="H198" s="79" t="e">
        <f>+IF(E198&gt;0,#REF!,0)</f>
        <v>#REF!</v>
      </c>
      <c r="I198" s="79" t="e">
        <f>+IF(E198&gt;0,#REF!,0)</f>
        <v>#REF!</v>
      </c>
      <c r="J198" s="79" t="e">
        <f>+IF(E198&gt;0,#REF!,0)</f>
        <v>#REF!</v>
      </c>
      <c r="K198" s="79" t="e">
        <f>+IF(E198&gt;0,#REF!,0)</f>
        <v>#REF!</v>
      </c>
      <c r="L198" s="79" t="e">
        <f>+IF(E198&gt;0,#REF!,0)</f>
        <v>#REF!</v>
      </c>
      <c r="M198" s="79" t="e">
        <f>+IF(E198&gt;0,#REF!,0)</f>
        <v>#REF!</v>
      </c>
    </row>
    <row r="199" spans="1:13" x14ac:dyDescent="0.25">
      <c r="A199" t="e">
        <f>+#REF!</f>
        <v>#REF!</v>
      </c>
      <c r="B199" s="79" t="e">
        <f>IF(E199&gt;0,#REF!,0)</f>
        <v>#REF!</v>
      </c>
      <c r="C199" t="e">
        <f>IF(E199&gt;0,#REF!,0)</f>
        <v>#REF!</v>
      </c>
      <c r="D199" s="79" t="e">
        <f>+IF(#REF!&gt;0,#REF!,0)</f>
        <v>#REF!</v>
      </c>
      <c r="E199" t="e">
        <f>+IF(#REF!&gt;0,#REF!,0)</f>
        <v>#REF!</v>
      </c>
      <c r="F199" s="81" t="e">
        <f t="shared" si="17"/>
        <v>#REF!</v>
      </c>
      <c r="G199" s="79" t="e">
        <f>+IF(E199&gt;0,#REF!,0)</f>
        <v>#REF!</v>
      </c>
      <c r="H199" s="79" t="e">
        <f>+IF(E199&gt;0,#REF!,0)</f>
        <v>#REF!</v>
      </c>
      <c r="I199" s="79" t="e">
        <f>+IF(E199&gt;0,#REF!,0)</f>
        <v>#REF!</v>
      </c>
      <c r="J199" s="79" t="e">
        <f>+IF(E199&gt;0,#REF!,0)</f>
        <v>#REF!</v>
      </c>
      <c r="K199" s="79" t="e">
        <f>+IF(E199&gt;0,#REF!,0)</f>
        <v>#REF!</v>
      </c>
      <c r="L199" s="79" t="e">
        <f>+IF(E199&gt;0,#REF!,0)</f>
        <v>#REF!</v>
      </c>
      <c r="M199" s="79" t="e">
        <f>+IF(E199&gt;0,#REF!,0)</f>
        <v>#REF!</v>
      </c>
    </row>
    <row r="200" spans="1:13" x14ac:dyDescent="0.25">
      <c r="A200" t="e">
        <f>+#REF!</f>
        <v>#REF!</v>
      </c>
      <c r="B200" s="79" t="e">
        <f>IF(E200&gt;0,#REF!,0)</f>
        <v>#REF!</v>
      </c>
      <c r="C200" t="e">
        <f>IF(E200&gt;0,#REF!,0)</f>
        <v>#REF!</v>
      </c>
      <c r="D200" s="79" t="e">
        <f>+IF(#REF!&gt;0,#REF!,0)</f>
        <v>#REF!</v>
      </c>
      <c r="E200" t="e">
        <f>+IF(#REF!&gt;0,#REF!,0)</f>
        <v>#REF!</v>
      </c>
      <c r="F200" s="81" t="e">
        <f t="shared" si="17"/>
        <v>#REF!</v>
      </c>
      <c r="G200" s="79" t="e">
        <f>+IF(E200&gt;0,#REF!,0)</f>
        <v>#REF!</v>
      </c>
      <c r="H200" s="79" t="e">
        <f>+IF(E200&gt;0,#REF!,0)</f>
        <v>#REF!</v>
      </c>
      <c r="I200" s="79" t="e">
        <f>+IF(E200&gt;0,#REF!,0)</f>
        <v>#REF!</v>
      </c>
      <c r="J200" s="79" t="e">
        <f>+IF(E200&gt;0,#REF!,0)</f>
        <v>#REF!</v>
      </c>
      <c r="K200" s="79" t="e">
        <f>+IF(E200&gt;0,#REF!,0)</f>
        <v>#REF!</v>
      </c>
      <c r="L200" s="79" t="e">
        <f>+IF(E200&gt;0,#REF!,0)</f>
        <v>#REF!</v>
      </c>
      <c r="M200" s="79" t="e">
        <f>+IF(E200&gt;0,#REF!,0)</f>
        <v>#REF!</v>
      </c>
    </row>
    <row r="201" spans="1:13" x14ac:dyDescent="0.25">
      <c r="A201" t="e">
        <f>+#REF!</f>
        <v>#REF!</v>
      </c>
      <c r="B201" s="79">
        <f>IF(E201&gt;0,#REF!,0)</f>
        <v>0</v>
      </c>
      <c r="C201">
        <f>IF(E201&gt;0,#REF!,0)</f>
        <v>0</v>
      </c>
      <c r="D201" s="79">
        <f>IFERROR(VLOOKUP(1,#REF!,3,FALSE),0)</f>
        <v>0</v>
      </c>
      <c r="E201">
        <f>IF(D201&gt;0,1,0)</f>
        <v>0</v>
      </c>
      <c r="F201" s="81">
        <f>SUM(G201:M201)</f>
        <v>0</v>
      </c>
      <c r="G201" s="79">
        <f>+IF(E201&gt;0,#REF!,0)</f>
        <v>0</v>
      </c>
      <c r="H201" s="79">
        <f>+IF(E201&gt;0,#REF!,0)</f>
        <v>0</v>
      </c>
      <c r="I201" s="79">
        <f>+IF(E201&gt;0,#REF!,0)</f>
        <v>0</v>
      </c>
      <c r="J201" s="79">
        <f>+IF(E201&gt;0,#REF!,0)</f>
        <v>0</v>
      </c>
      <c r="K201" s="79">
        <f>+IF(E201&gt;0,#REF!,0)</f>
        <v>0</v>
      </c>
      <c r="L201" s="79">
        <f>+IF(E201&gt;0,#REF!,0)</f>
        <v>0</v>
      </c>
      <c r="M201" s="79">
        <f>+IF(E201&gt;0,#REF!,0)</f>
        <v>0</v>
      </c>
    </row>
    <row r="202" spans="1:13" x14ac:dyDescent="0.25">
      <c r="A202" t="e">
        <f>+#REF!</f>
        <v>#REF!</v>
      </c>
      <c r="B202" s="79" t="e">
        <f>IF(E202&gt;0,#REF!,0)</f>
        <v>#REF!</v>
      </c>
      <c r="C202" t="e">
        <f>IF(E202&gt;0,#REF!,0)</f>
        <v>#REF!</v>
      </c>
      <c r="D202" s="79" t="e">
        <f>+IF(#REF!&gt;0,#REF!,0)</f>
        <v>#REF!</v>
      </c>
      <c r="E202" t="e">
        <f>+IF(#REF!&gt;0,#REF!,0)</f>
        <v>#REF!</v>
      </c>
      <c r="F202" s="81" t="e">
        <f t="shared" ref="F202:F211" si="18">SUM(G202:M202)</f>
        <v>#REF!</v>
      </c>
      <c r="G202" s="79" t="e">
        <f>+IF(E202&gt;0,#REF!,0)</f>
        <v>#REF!</v>
      </c>
      <c r="H202" s="79" t="e">
        <f>+IF(E202&gt;0,#REF!,0)</f>
        <v>#REF!</v>
      </c>
      <c r="I202" s="79" t="e">
        <f>+IF(E202&gt;0,#REF!,0)</f>
        <v>#REF!</v>
      </c>
      <c r="J202" s="79" t="e">
        <f>+IF(E202&gt;0,#REF!,0)</f>
        <v>#REF!</v>
      </c>
      <c r="K202" s="79" t="e">
        <f>+IF(E202&gt;0,#REF!,0)</f>
        <v>#REF!</v>
      </c>
      <c r="L202" s="79" t="e">
        <f>+IF(E202&gt;0,#REF!,0)</f>
        <v>#REF!</v>
      </c>
      <c r="M202" s="79" t="e">
        <f>+IF(E202&gt;0,#REF!,0)</f>
        <v>#REF!</v>
      </c>
    </row>
    <row r="203" spans="1:13" x14ac:dyDescent="0.25">
      <c r="A203" t="e">
        <f>+#REF!</f>
        <v>#REF!</v>
      </c>
      <c r="B203" s="79" t="e">
        <f>IF(E203&gt;0,#REF!,0)</f>
        <v>#REF!</v>
      </c>
      <c r="C203" t="e">
        <f>IF(E203&gt;0,#REF!,0)</f>
        <v>#REF!</v>
      </c>
      <c r="D203" s="79" t="e">
        <f>+IF(#REF!&gt;0,#REF!,0)</f>
        <v>#REF!</v>
      </c>
      <c r="E203" t="e">
        <f>+IF(#REF!&gt;0,#REF!,0)</f>
        <v>#REF!</v>
      </c>
      <c r="F203" s="81" t="e">
        <f t="shared" si="18"/>
        <v>#REF!</v>
      </c>
      <c r="G203" s="79" t="e">
        <f>+IF(E203&gt;0,#REF!,0)</f>
        <v>#REF!</v>
      </c>
      <c r="H203" s="79" t="e">
        <f>+IF(E203&gt;0,#REF!,0)</f>
        <v>#REF!</v>
      </c>
      <c r="I203" s="79" t="e">
        <f>+IF(E203&gt;0,#REF!,0)</f>
        <v>#REF!</v>
      </c>
      <c r="J203" s="79" t="e">
        <f>+IF(E203&gt;0,#REF!,0)</f>
        <v>#REF!</v>
      </c>
      <c r="K203" s="79" t="e">
        <f>+IF(E203&gt;0,#REF!,0)</f>
        <v>#REF!</v>
      </c>
      <c r="L203" s="79" t="e">
        <f>+IF(E203&gt;0,#REF!,0)</f>
        <v>#REF!</v>
      </c>
      <c r="M203" s="79" t="e">
        <f>+IF(E203&gt;0,#REF!,0)</f>
        <v>#REF!</v>
      </c>
    </row>
    <row r="204" spans="1:13" x14ac:dyDescent="0.25">
      <c r="A204" t="e">
        <f>+#REF!</f>
        <v>#REF!</v>
      </c>
      <c r="B204" s="79" t="e">
        <f>IF(E204&gt;0,#REF!,0)</f>
        <v>#REF!</v>
      </c>
      <c r="C204" t="e">
        <f>IF(E204&gt;0,#REF!,0)</f>
        <v>#REF!</v>
      </c>
      <c r="D204" s="79" t="e">
        <f>+IF(#REF!&gt;0,#REF!,0)</f>
        <v>#REF!</v>
      </c>
      <c r="E204" t="e">
        <f>+IF(#REF!&gt;0,#REF!,0)</f>
        <v>#REF!</v>
      </c>
      <c r="F204" s="81" t="e">
        <f t="shared" si="18"/>
        <v>#REF!</v>
      </c>
      <c r="G204" s="79" t="e">
        <f>+IF(E204&gt;0,#REF!,0)</f>
        <v>#REF!</v>
      </c>
      <c r="H204" s="79" t="e">
        <f>+IF(E204&gt;0,#REF!,0)</f>
        <v>#REF!</v>
      </c>
      <c r="I204" s="79" t="e">
        <f>+IF(E204&gt;0,#REF!,0)</f>
        <v>#REF!</v>
      </c>
      <c r="J204" s="79" t="e">
        <f>+IF(E204&gt;0,#REF!,0)</f>
        <v>#REF!</v>
      </c>
      <c r="K204" s="79" t="e">
        <f>+IF(E204&gt;0,#REF!,0)</f>
        <v>#REF!</v>
      </c>
      <c r="L204" s="79" t="e">
        <f>+IF(E204&gt;0,#REF!,0)</f>
        <v>#REF!</v>
      </c>
      <c r="M204" s="79" t="e">
        <f>+IF(E204&gt;0,#REF!,0)</f>
        <v>#REF!</v>
      </c>
    </row>
    <row r="205" spans="1:13" x14ac:dyDescent="0.25">
      <c r="A205" t="e">
        <f>+#REF!</f>
        <v>#REF!</v>
      </c>
      <c r="B205" s="79" t="e">
        <f>IF(E205&gt;0,#REF!,0)</f>
        <v>#REF!</v>
      </c>
      <c r="C205" t="e">
        <f>IF(E205&gt;0,#REF!,0)</f>
        <v>#REF!</v>
      </c>
      <c r="D205" s="79" t="e">
        <f>+IF(#REF!&gt;0,#REF!,0)</f>
        <v>#REF!</v>
      </c>
      <c r="E205" t="e">
        <f>+IF(#REF!&gt;0,#REF!,0)</f>
        <v>#REF!</v>
      </c>
      <c r="F205" s="81" t="e">
        <f t="shared" si="18"/>
        <v>#REF!</v>
      </c>
      <c r="G205" s="79" t="e">
        <f>+IF(E205&gt;0,#REF!,0)</f>
        <v>#REF!</v>
      </c>
      <c r="H205" s="79" t="e">
        <f>+IF(E205&gt;0,#REF!,0)</f>
        <v>#REF!</v>
      </c>
      <c r="I205" s="79" t="e">
        <f>+IF(E205&gt;0,#REF!,0)</f>
        <v>#REF!</v>
      </c>
      <c r="J205" s="79" t="e">
        <f>+IF(E205&gt;0,#REF!,0)</f>
        <v>#REF!</v>
      </c>
      <c r="K205" s="79" t="e">
        <f>+IF(E205&gt;0,#REF!,0)</f>
        <v>#REF!</v>
      </c>
      <c r="L205" s="79" t="e">
        <f>+IF(E205&gt;0,#REF!,0)</f>
        <v>#REF!</v>
      </c>
      <c r="M205" s="79" t="e">
        <f>+IF(E205&gt;0,#REF!,0)</f>
        <v>#REF!</v>
      </c>
    </row>
    <row r="206" spans="1:13" x14ac:dyDescent="0.25">
      <c r="A206" t="e">
        <f>+#REF!</f>
        <v>#REF!</v>
      </c>
      <c r="B206" s="79" t="e">
        <f>IF(E206&gt;0,#REF!,0)</f>
        <v>#REF!</v>
      </c>
      <c r="C206" t="e">
        <f>IF(E206&gt;0,#REF!,0)</f>
        <v>#REF!</v>
      </c>
      <c r="D206" s="79" t="e">
        <f>+IF(#REF!&gt;0,#REF!,0)</f>
        <v>#REF!</v>
      </c>
      <c r="E206" t="e">
        <f>+IF(#REF!&gt;0,#REF!,0)</f>
        <v>#REF!</v>
      </c>
      <c r="F206" s="81" t="e">
        <f t="shared" si="18"/>
        <v>#REF!</v>
      </c>
      <c r="G206" s="79" t="e">
        <f>+IF(E206&gt;0,#REF!,0)</f>
        <v>#REF!</v>
      </c>
      <c r="H206" s="79" t="e">
        <f>+IF(E206&gt;0,#REF!,0)</f>
        <v>#REF!</v>
      </c>
      <c r="I206" s="79" t="e">
        <f>+IF(E206&gt;0,#REF!,0)</f>
        <v>#REF!</v>
      </c>
      <c r="J206" s="79" t="e">
        <f>+IF(E206&gt;0,#REF!,0)</f>
        <v>#REF!</v>
      </c>
      <c r="K206" s="79" t="e">
        <f>+IF(E206&gt;0,#REF!,0)</f>
        <v>#REF!</v>
      </c>
      <c r="L206" s="79" t="e">
        <f>+IF(E206&gt;0,#REF!,0)</f>
        <v>#REF!</v>
      </c>
      <c r="M206" s="79" t="e">
        <f>+IF(E206&gt;0,#REF!,0)</f>
        <v>#REF!</v>
      </c>
    </row>
    <row r="207" spans="1:13" x14ac:dyDescent="0.25">
      <c r="A207" t="e">
        <f>+#REF!</f>
        <v>#REF!</v>
      </c>
      <c r="B207" s="79" t="e">
        <f>IF(E207&gt;0,#REF!,0)</f>
        <v>#REF!</v>
      </c>
      <c r="C207" t="e">
        <f>IF(E207&gt;0,#REF!,0)</f>
        <v>#REF!</v>
      </c>
      <c r="D207" s="79" t="e">
        <f>+IF(#REF!&gt;0,#REF!,0)</f>
        <v>#REF!</v>
      </c>
      <c r="E207" t="e">
        <f>+IF(#REF!&gt;0,#REF!,0)</f>
        <v>#REF!</v>
      </c>
      <c r="F207" s="81" t="e">
        <f t="shared" si="18"/>
        <v>#REF!</v>
      </c>
      <c r="G207" s="79" t="e">
        <f>+IF(E207&gt;0,#REF!,0)</f>
        <v>#REF!</v>
      </c>
      <c r="H207" s="79" t="e">
        <f>+IF(E207&gt;0,#REF!,0)</f>
        <v>#REF!</v>
      </c>
      <c r="I207" s="79" t="e">
        <f>+IF(E207&gt;0,#REF!,0)</f>
        <v>#REF!</v>
      </c>
      <c r="J207" s="79" t="e">
        <f>+IF(E207&gt;0,#REF!,0)</f>
        <v>#REF!</v>
      </c>
      <c r="K207" s="79" t="e">
        <f>+IF(E207&gt;0,#REF!,0)</f>
        <v>#REF!</v>
      </c>
      <c r="L207" s="79" t="e">
        <f>+IF(E207&gt;0,#REF!,0)</f>
        <v>#REF!</v>
      </c>
      <c r="M207" s="79" t="e">
        <f>+IF(E207&gt;0,#REF!,0)</f>
        <v>#REF!</v>
      </c>
    </row>
    <row r="208" spans="1:13" x14ac:dyDescent="0.25">
      <c r="A208" t="e">
        <f>+#REF!</f>
        <v>#REF!</v>
      </c>
      <c r="B208" s="79" t="e">
        <f>IF(E208&gt;0,#REF!,0)</f>
        <v>#REF!</v>
      </c>
      <c r="C208" t="e">
        <f>IF(E208&gt;0,#REF!,0)</f>
        <v>#REF!</v>
      </c>
      <c r="D208" s="79" t="e">
        <f>+IF(#REF!&gt;0,#REF!,0)</f>
        <v>#REF!</v>
      </c>
      <c r="E208" t="e">
        <f>+IF(#REF!&gt;0,#REF!,0)</f>
        <v>#REF!</v>
      </c>
      <c r="F208" s="81" t="e">
        <f t="shared" si="18"/>
        <v>#REF!</v>
      </c>
      <c r="G208" s="79" t="e">
        <f>+IF(E208&gt;0,#REF!,0)</f>
        <v>#REF!</v>
      </c>
      <c r="H208" s="79" t="e">
        <f>+IF(E208&gt;0,#REF!,0)</f>
        <v>#REF!</v>
      </c>
      <c r="I208" s="79" t="e">
        <f>+IF(E208&gt;0,#REF!,0)</f>
        <v>#REF!</v>
      </c>
      <c r="J208" s="79" t="e">
        <f>+IF(E208&gt;0,#REF!,0)</f>
        <v>#REF!</v>
      </c>
      <c r="K208" s="79" t="e">
        <f>+IF(E208&gt;0,#REF!,0)</f>
        <v>#REF!</v>
      </c>
      <c r="L208" s="79" t="e">
        <f>+IF(E208&gt;0,#REF!,0)</f>
        <v>#REF!</v>
      </c>
      <c r="M208" s="79" t="e">
        <f>+IF(E208&gt;0,#REF!,0)</f>
        <v>#REF!</v>
      </c>
    </row>
    <row r="209" spans="1:13" x14ac:dyDescent="0.25">
      <c r="A209" t="e">
        <f>+#REF!</f>
        <v>#REF!</v>
      </c>
      <c r="B209" s="79" t="e">
        <f>IF(E209&gt;0,#REF!,0)</f>
        <v>#REF!</v>
      </c>
      <c r="C209" t="e">
        <f>IF(E209&gt;0,#REF!,0)</f>
        <v>#REF!</v>
      </c>
      <c r="D209" s="79" t="e">
        <f>+IF(#REF!&gt;0,#REF!,0)</f>
        <v>#REF!</v>
      </c>
      <c r="E209" t="e">
        <f>+IF(#REF!&gt;0,#REF!,0)</f>
        <v>#REF!</v>
      </c>
      <c r="F209" s="81" t="e">
        <f t="shared" si="18"/>
        <v>#REF!</v>
      </c>
      <c r="G209" s="79" t="e">
        <f>+IF(E209&gt;0,#REF!,0)</f>
        <v>#REF!</v>
      </c>
      <c r="H209" s="79" t="e">
        <f>+IF(E209&gt;0,#REF!,0)</f>
        <v>#REF!</v>
      </c>
      <c r="I209" s="79" t="e">
        <f>+IF(E209&gt;0,#REF!,0)</f>
        <v>#REF!</v>
      </c>
      <c r="J209" s="79" t="e">
        <f>+IF(E209&gt;0,#REF!,0)</f>
        <v>#REF!</v>
      </c>
      <c r="K209" s="79" t="e">
        <f>+IF(E209&gt;0,#REF!,0)</f>
        <v>#REF!</v>
      </c>
      <c r="L209" s="79" t="e">
        <f>+IF(E209&gt;0,#REF!,0)</f>
        <v>#REF!</v>
      </c>
      <c r="M209" s="79" t="e">
        <f>+IF(E209&gt;0,#REF!,0)</f>
        <v>#REF!</v>
      </c>
    </row>
    <row r="210" spans="1:13" x14ac:dyDescent="0.25">
      <c r="A210" t="e">
        <f>+#REF!</f>
        <v>#REF!</v>
      </c>
      <c r="B210" s="79" t="e">
        <f>IF(E210&gt;0,#REF!,0)</f>
        <v>#REF!</v>
      </c>
      <c r="C210" t="e">
        <f>IF(E210&gt;0,#REF!,0)</f>
        <v>#REF!</v>
      </c>
      <c r="D210" s="79" t="e">
        <f>+IF(#REF!&gt;0,#REF!,0)</f>
        <v>#REF!</v>
      </c>
      <c r="E210" t="e">
        <f>+IF(#REF!&gt;0,#REF!,0)</f>
        <v>#REF!</v>
      </c>
      <c r="F210" s="81" t="e">
        <f t="shared" si="18"/>
        <v>#REF!</v>
      </c>
      <c r="G210" s="79" t="e">
        <f>+IF(E210&gt;0,#REF!,0)</f>
        <v>#REF!</v>
      </c>
      <c r="H210" s="79" t="e">
        <f>+IF(E210&gt;0,#REF!,0)</f>
        <v>#REF!</v>
      </c>
      <c r="I210" s="79" t="e">
        <f>+IF(E210&gt;0,#REF!,0)</f>
        <v>#REF!</v>
      </c>
      <c r="J210" s="79" t="e">
        <f>+IF(E210&gt;0,#REF!,0)</f>
        <v>#REF!</v>
      </c>
      <c r="K210" s="79" t="e">
        <f>+IF(E210&gt;0,#REF!,0)</f>
        <v>#REF!</v>
      </c>
      <c r="L210" s="79" t="e">
        <f>+IF(E210&gt;0,#REF!,0)</f>
        <v>#REF!</v>
      </c>
      <c r="M210" s="79" t="e">
        <f>+IF(E210&gt;0,#REF!,0)</f>
        <v>#REF!</v>
      </c>
    </row>
    <row r="211" spans="1:13" x14ac:dyDescent="0.25">
      <c r="A211" t="e">
        <f>+#REF!</f>
        <v>#REF!</v>
      </c>
      <c r="B211" s="79" t="e">
        <f>IF(E211&gt;0,#REF!,0)</f>
        <v>#REF!</v>
      </c>
      <c r="C211" t="e">
        <f>IF(E211&gt;0,#REF!,0)</f>
        <v>#REF!</v>
      </c>
      <c r="D211" s="79" t="e">
        <f>+IF(#REF!&gt;0,#REF!,0)</f>
        <v>#REF!</v>
      </c>
      <c r="E211" t="e">
        <f>+IF(#REF!&gt;0,#REF!,0)</f>
        <v>#REF!</v>
      </c>
      <c r="F211" s="81" t="e">
        <f t="shared" si="18"/>
        <v>#REF!</v>
      </c>
      <c r="G211" s="79" t="e">
        <f>+IF(E211&gt;0,#REF!,0)</f>
        <v>#REF!</v>
      </c>
      <c r="H211" s="79" t="e">
        <f>+IF(E211&gt;0,#REF!,0)</f>
        <v>#REF!</v>
      </c>
      <c r="I211" s="79" t="e">
        <f>+IF(E211&gt;0,#REF!,0)</f>
        <v>#REF!</v>
      </c>
      <c r="J211" s="79" t="e">
        <f>+IF(E211&gt;0,#REF!,0)</f>
        <v>#REF!</v>
      </c>
      <c r="K211" s="79" t="e">
        <f>+IF(E211&gt;0,#REF!,0)</f>
        <v>#REF!</v>
      </c>
      <c r="L211" s="79" t="e">
        <f>+IF(E211&gt;0,#REF!,0)</f>
        <v>#REF!</v>
      </c>
      <c r="M211" s="79" t="e">
        <f>+IF(E211&gt;0,#REF!,0)</f>
        <v>#REF!</v>
      </c>
    </row>
    <row r="212" spans="1:13" x14ac:dyDescent="0.25">
      <c r="A212" t="e">
        <f>+#REF!</f>
        <v>#REF!</v>
      </c>
      <c r="B212" s="79">
        <f>IF(E212&gt;0,#REF!,0)</f>
        <v>0</v>
      </c>
      <c r="C212">
        <f>IF(E212&gt;0,#REF!,0)</f>
        <v>0</v>
      </c>
      <c r="D212" s="79">
        <f>IFERROR(VLOOKUP(1,#REF!,3,FALSE),0)</f>
        <v>0</v>
      </c>
      <c r="E212">
        <f>IF(D212&gt;0,1,0)</f>
        <v>0</v>
      </c>
      <c r="F212" s="81">
        <f>SUM(G212:M212)</f>
        <v>0</v>
      </c>
      <c r="G212" s="79">
        <f>+IF(E212&gt;0,#REF!,0)</f>
        <v>0</v>
      </c>
      <c r="H212" s="79">
        <f>+IF(E212&gt;0,#REF!,0)</f>
        <v>0</v>
      </c>
      <c r="I212" s="79">
        <f>+IF(E212&gt;0,#REF!,0)</f>
        <v>0</v>
      </c>
      <c r="J212" s="79">
        <f>+IF(E212&gt;0,#REF!,0)</f>
        <v>0</v>
      </c>
      <c r="K212" s="79">
        <f>+IF(E212&gt;0,#REF!,0)</f>
        <v>0</v>
      </c>
      <c r="L212" s="79">
        <f>+IF(E212&gt;0,#REF!,0)</f>
        <v>0</v>
      </c>
      <c r="M212" s="79">
        <f>+IF(E212&gt;0,#REF!,0)</f>
        <v>0</v>
      </c>
    </row>
    <row r="213" spans="1:13" x14ac:dyDescent="0.25">
      <c r="A213" t="e">
        <f>+#REF!</f>
        <v>#REF!</v>
      </c>
      <c r="B213" s="79" t="e">
        <f>IF(E213&gt;0,#REF!,0)</f>
        <v>#REF!</v>
      </c>
      <c r="C213" t="e">
        <f>IF(E213&gt;0,#REF!,0)</f>
        <v>#REF!</v>
      </c>
      <c r="D213" s="79" t="e">
        <f>+IF(#REF!&gt;0,#REF!,0)</f>
        <v>#REF!</v>
      </c>
      <c r="E213" t="e">
        <f>+IF(#REF!&gt;0,#REF!,0)</f>
        <v>#REF!</v>
      </c>
      <c r="F213" s="81" t="e">
        <f t="shared" ref="F213:F222" si="19">SUM(G213:M213)</f>
        <v>#REF!</v>
      </c>
      <c r="G213" s="79" t="e">
        <f>+IF(E213&gt;0,#REF!,0)</f>
        <v>#REF!</v>
      </c>
      <c r="H213" s="79" t="e">
        <f>+IF(E213&gt;0,#REF!,0)</f>
        <v>#REF!</v>
      </c>
      <c r="I213" s="79" t="e">
        <f>+IF(E213&gt;0,#REF!,0)</f>
        <v>#REF!</v>
      </c>
      <c r="J213" s="79" t="e">
        <f>+IF(E213&gt;0,#REF!,0)</f>
        <v>#REF!</v>
      </c>
      <c r="K213" s="79" t="e">
        <f>+IF(E213&gt;0,#REF!,0)</f>
        <v>#REF!</v>
      </c>
      <c r="L213" s="79" t="e">
        <f>+IF(E213&gt;0,#REF!,0)</f>
        <v>#REF!</v>
      </c>
      <c r="M213" s="79" t="e">
        <f>+IF(E213&gt;0,#REF!,0)</f>
        <v>#REF!</v>
      </c>
    </row>
    <row r="214" spans="1:13" x14ac:dyDescent="0.25">
      <c r="A214" t="e">
        <f>+#REF!</f>
        <v>#REF!</v>
      </c>
      <c r="B214" s="79" t="e">
        <f>IF(E214&gt;0,#REF!,0)</f>
        <v>#REF!</v>
      </c>
      <c r="C214" t="e">
        <f>IF(E214&gt;0,#REF!,0)</f>
        <v>#REF!</v>
      </c>
      <c r="D214" s="79" t="e">
        <f>+IF(#REF!&gt;0,#REF!,0)</f>
        <v>#REF!</v>
      </c>
      <c r="E214" t="e">
        <f>+IF(#REF!&gt;0,#REF!,0)</f>
        <v>#REF!</v>
      </c>
      <c r="F214" s="81" t="e">
        <f t="shared" si="19"/>
        <v>#REF!</v>
      </c>
      <c r="G214" s="79" t="e">
        <f>+IF(E214&gt;0,#REF!,0)</f>
        <v>#REF!</v>
      </c>
      <c r="H214" s="79" t="e">
        <f>+IF(E214&gt;0,#REF!,0)</f>
        <v>#REF!</v>
      </c>
      <c r="I214" s="79" t="e">
        <f>+IF(E214&gt;0,#REF!,0)</f>
        <v>#REF!</v>
      </c>
      <c r="J214" s="79" t="e">
        <f>+IF(E214&gt;0,#REF!,0)</f>
        <v>#REF!</v>
      </c>
      <c r="K214" s="79" t="e">
        <f>+IF(E214&gt;0,#REF!,0)</f>
        <v>#REF!</v>
      </c>
      <c r="L214" s="79" t="e">
        <f>+IF(E214&gt;0,#REF!,0)</f>
        <v>#REF!</v>
      </c>
      <c r="M214" s="79" t="e">
        <f>+IF(E214&gt;0,#REF!,0)</f>
        <v>#REF!</v>
      </c>
    </row>
    <row r="215" spans="1:13" x14ac:dyDescent="0.25">
      <c r="A215" t="e">
        <f>+#REF!</f>
        <v>#REF!</v>
      </c>
      <c r="B215" s="79" t="e">
        <f>IF(E215&gt;0,#REF!,0)</f>
        <v>#REF!</v>
      </c>
      <c r="C215" t="e">
        <f>IF(E215&gt;0,#REF!,0)</f>
        <v>#REF!</v>
      </c>
      <c r="D215" s="79" t="e">
        <f>+IF(#REF!&gt;0,#REF!,0)</f>
        <v>#REF!</v>
      </c>
      <c r="E215" t="e">
        <f>+IF(#REF!&gt;0,#REF!,0)</f>
        <v>#REF!</v>
      </c>
      <c r="F215" s="81" t="e">
        <f t="shared" si="19"/>
        <v>#REF!</v>
      </c>
      <c r="G215" s="79" t="e">
        <f>+IF(E215&gt;0,#REF!,0)</f>
        <v>#REF!</v>
      </c>
      <c r="H215" s="79" t="e">
        <f>+IF(E215&gt;0,#REF!,0)</f>
        <v>#REF!</v>
      </c>
      <c r="I215" s="79" t="e">
        <f>+IF(E215&gt;0,#REF!,0)</f>
        <v>#REF!</v>
      </c>
      <c r="J215" s="79" t="e">
        <f>+IF(E215&gt;0,#REF!,0)</f>
        <v>#REF!</v>
      </c>
      <c r="K215" s="79" t="e">
        <f>+IF(E215&gt;0,#REF!,0)</f>
        <v>#REF!</v>
      </c>
      <c r="L215" s="79" t="e">
        <f>+IF(E215&gt;0,#REF!,0)</f>
        <v>#REF!</v>
      </c>
      <c r="M215" s="79" t="e">
        <f>+IF(E215&gt;0,#REF!,0)</f>
        <v>#REF!</v>
      </c>
    </row>
    <row r="216" spans="1:13" x14ac:dyDescent="0.25">
      <c r="A216" t="e">
        <f>+#REF!</f>
        <v>#REF!</v>
      </c>
      <c r="B216" s="79" t="e">
        <f>IF(E216&gt;0,#REF!,0)</f>
        <v>#REF!</v>
      </c>
      <c r="C216" t="e">
        <f>IF(E216&gt;0,#REF!,0)</f>
        <v>#REF!</v>
      </c>
      <c r="D216" s="79" t="e">
        <f>+IF(#REF!&gt;0,#REF!,0)</f>
        <v>#REF!</v>
      </c>
      <c r="E216" t="e">
        <f>+IF(#REF!&gt;0,#REF!,0)</f>
        <v>#REF!</v>
      </c>
      <c r="F216" s="81" t="e">
        <f t="shared" si="19"/>
        <v>#REF!</v>
      </c>
      <c r="G216" s="79" t="e">
        <f>+IF(E216&gt;0,#REF!,0)</f>
        <v>#REF!</v>
      </c>
      <c r="H216" s="79" t="e">
        <f>+IF(E216&gt;0,#REF!,0)</f>
        <v>#REF!</v>
      </c>
      <c r="I216" s="79" t="e">
        <f>+IF(E216&gt;0,#REF!,0)</f>
        <v>#REF!</v>
      </c>
      <c r="J216" s="79" t="e">
        <f>+IF(E216&gt;0,#REF!,0)</f>
        <v>#REF!</v>
      </c>
      <c r="K216" s="79" t="e">
        <f>+IF(E216&gt;0,#REF!,0)</f>
        <v>#REF!</v>
      </c>
      <c r="L216" s="79" t="e">
        <f>+IF(E216&gt;0,#REF!,0)</f>
        <v>#REF!</v>
      </c>
      <c r="M216" s="79" t="e">
        <f>+IF(E216&gt;0,#REF!,0)</f>
        <v>#REF!</v>
      </c>
    </row>
    <row r="217" spans="1:13" x14ac:dyDescent="0.25">
      <c r="A217" t="e">
        <f>+#REF!</f>
        <v>#REF!</v>
      </c>
      <c r="B217" s="79" t="e">
        <f>IF(E217&gt;0,#REF!,0)</f>
        <v>#REF!</v>
      </c>
      <c r="C217" t="e">
        <f>IF(E217&gt;0,#REF!,0)</f>
        <v>#REF!</v>
      </c>
      <c r="D217" s="79" t="e">
        <f>+IF(#REF!&gt;0,#REF!,0)</f>
        <v>#REF!</v>
      </c>
      <c r="E217" t="e">
        <f>+IF(#REF!&gt;0,#REF!,0)</f>
        <v>#REF!</v>
      </c>
      <c r="F217" s="81" t="e">
        <f t="shared" si="19"/>
        <v>#REF!</v>
      </c>
      <c r="G217" s="79" t="e">
        <f>+IF(E217&gt;0,#REF!,0)</f>
        <v>#REF!</v>
      </c>
      <c r="H217" s="79" t="e">
        <f>+IF(E217&gt;0,#REF!,0)</f>
        <v>#REF!</v>
      </c>
      <c r="I217" s="79" t="e">
        <f>+IF(E217&gt;0,#REF!,0)</f>
        <v>#REF!</v>
      </c>
      <c r="J217" s="79" t="e">
        <f>+IF(E217&gt;0,#REF!,0)</f>
        <v>#REF!</v>
      </c>
      <c r="K217" s="79" t="e">
        <f>+IF(E217&gt;0,#REF!,0)</f>
        <v>#REF!</v>
      </c>
      <c r="L217" s="79" t="e">
        <f>+IF(E217&gt;0,#REF!,0)</f>
        <v>#REF!</v>
      </c>
      <c r="M217" s="79" t="e">
        <f>+IF(E217&gt;0,#REF!,0)</f>
        <v>#REF!</v>
      </c>
    </row>
    <row r="218" spans="1:13" x14ac:dyDescent="0.25">
      <c r="A218" t="e">
        <f>+#REF!</f>
        <v>#REF!</v>
      </c>
      <c r="B218" s="79" t="e">
        <f>IF(E218&gt;0,#REF!,0)</f>
        <v>#REF!</v>
      </c>
      <c r="C218" t="e">
        <f>IF(E218&gt;0,#REF!,0)</f>
        <v>#REF!</v>
      </c>
      <c r="D218" s="79" t="e">
        <f>+IF(#REF!&gt;0,#REF!,0)</f>
        <v>#REF!</v>
      </c>
      <c r="E218" t="e">
        <f>+IF(#REF!&gt;0,#REF!,0)</f>
        <v>#REF!</v>
      </c>
      <c r="F218" s="81" t="e">
        <f t="shared" si="19"/>
        <v>#REF!</v>
      </c>
      <c r="G218" s="79" t="e">
        <f>+IF(E218&gt;0,#REF!,0)</f>
        <v>#REF!</v>
      </c>
      <c r="H218" s="79" t="e">
        <f>+IF(E218&gt;0,#REF!,0)</f>
        <v>#REF!</v>
      </c>
      <c r="I218" s="79" t="e">
        <f>+IF(E218&gt;0,#REF!,0)</f>
        <v>#REF!</v>
      </c>
      <c r="J218" s="79" t="e">
        <f>+IF(E218&gt;0,#REF!,0)</f>
        <v>#REF!</v>
      </c>
      <c r="K218" s="79" t="e">
        <f>+IF(E218&gt;0,#REF!,0)</f>
        <v>#REF!</v>
      </c>
      <c r="L218" s="79" t="e">
        <f>+IF(E218&gt;0,#REF!,0)</f>
        <v>#REF!</v>
      </c>
      <c r="M218" s="79" t="e">
        <f>+IF(E218&gt;0,#REF!,0)</f>
        <v>#REF!</v>
      </c>
    </row>
    <row r="219" spans="1:13" x14ac:dyDescent="0.25">
      <c r="A219" t="e">
        <f>+#REF!</f>
        <v>#REF!</v>
      </c>
      <c r="B219" s="79" t="e">
        <f>IF(E219&gt;0,#REF!,0)</f>
        <v>#REF!</v>
      </c>
      <c r="C219" t="e">
        <f>IF(E219&gt;0,#REF!,0)</f>
        <v>#REF!</v>
      </c>
      <c r="D219" s="79" t="e">
        <f>+IF(#REF!&gt;0,#REF!,0)</f>
        <v>#REF!</v>
      </c>
      <c r="E219" t="e">
        <f>+IF(#REF!&gt;0,#REF!,0)</f>
        <v>#REF!</v>
      </c>
      <c r="F219" s="81" t="e">
        <f t="shared" si="19"/>
        <v>#REF!</v>
      </c>
      <c r="G219" s="79" t="e">
        <f>+IF(E219&gt;0,#REF!,0)</f>
        <v>#REF!</v>
      </c>
      <c r="H219" s="79" t="e">
        <f>+IF(E219&gt;0,#REF!,0)</f>
        <v>#REF!</v>
      </c>
      <c r="I219" s="79" t="e">
        <f>+IF(E219&gt;0,#REF!,0)</f>
        <v>#REF!</v>
      </c>
      <c r="J219" s="79" t="e">
        <f>+IF(E219&gt;0,#REF!,0)</f>
        <v>#REF!</v>
      </c>
      <c r="K219" s="79" t="e">
        <f>+IF(E219&gt;0,#REF!,0)</f>
        <v>#REF!</v>
      </c>
      <c r="L219" s="79" t="e">
        <f>+IF(E219&gt;0,#REF!,0)</f>
        <v>#REF!</v>
      </c>
      <c r="M219" s="79" t="e">
        <f>+IF(E219&gt;0,#REF!,0)</f>
        <v>#REF!</v>
      </c>
    </row>
    <row r="220" spans="1:13" x14ac:dyDescent="0.25">
      <c r="A220" t="e">
        <f>+#REF!</f>
        <v>#REF!</v>
      </c>
      <c r="B220" s="79" t="e">
        <f>IF(E220&gt;0,#REF!,0)</f>
        <v>#REF!</v>
      </c>
      <c r="C220" t="e">
        <f>IF(E220&gt;0,#REF!,0)</f>
        <v>#REF!</v>
      </c>
      <c r="D220" s="79" t="e">
        <f>+IF(#REF!&gt;0,#REF!,0)</f>
        <v>#REF!</v>
      </c>
      <c r="E220" t="e">
        <f>+IF(#REF!&gt;0,#REF!,0)</f>
        <v>#REF!</v>
      </c>
      <c r="F220" s="81" t="e">
        <f t="shared" si="19"/>
        <v>#REF!</v>
      </c>
      <c r="G220" s="79" t="e">
        <f>+IF(E220&gt;0,#REF!,0)</f>
        <v>#REF!</v>
      </c>
      <c r="H220" s="79" t="e">
        <f>+IF(E220&gt;0,#REF!,0)</f>
        <v>#REF!</v>
      </c>
      <c r="I220" s="79" t="e">
        <f>+IF(E220&gt;0,#REF!,0)</f>
        <v>#REF!</v>
      </c>
      <c r="J220" s="79" t="e">
        <f>+IF(E220&gt;0,#REF!,0)</f>
        <v>#REF!</v>
      </c>
      <c r="K220" s="79" t="e">
        <f>+IF(E220&gt;0,#REF!,0)</f>
        <v>#REF!</v>
      </c>
      <c r="L220" s="79" t="e">
        <f>+IF(E220&gt;0,#REF!,0)</f>
        <v>#REF!</v>
      </c>
      <c r="M220" s="79" t="e">
        <f>+IF(E220&gt;0,#REF!,0)</f>
        <v>#REF!</v>
      </c>
    </row>
    <row r="221" spans="1:13" x14ac:dyDescent="0.25">
      <c r="A221" t="e">
        <f>+#REF!</f>
        <v>#REF!</v>
      </c>
      <c r="B221" s="79" t="e">
        <f>IF(E221&gt;0,#REF!,0)</f>
        <v>#REF!</v>
      </c>
      <c r="C221" t="e">
        <f>IF(E221&gt;0,#REF!,0)</f>
        <v>#REF!</v>
      </c>
      <c r="D221" s="79" t="e">
        <f>+IF(#REF!&gt;0,#REF!,0)</f>
        <v>#REF!</v>
      </c>
      <c r="E221" t="e">
        <f>+IF(#REF!&gt;0,#REF!,0)</f>
        <v>#REF!</v>
      </c>
      <c r="F221" s="81" t="e">
        <f t="shared" si="19"/>
        <v>#REF!</v>
      </c>
      <c r="G221" s="79" t="e">
        <f>+IF(E221&gt;0,#REF!,0)</f>
        <v>#REF!</v>
      </c>
      <c r="H221" s="79" t="e">
        <f>+IF(E221&gt;0,#REF!,0)</f>
        <v>#REF!</v>
      </c>
      <c r="I221" s="79" t="e">
        <f>+IF(E221&gt;0,#REF!,0)</f>
        <v>#REF!</v>
      </c>
      <c r="J221" s="79" t="e">
        <f>+IF(E221&gt;0,#REF!,0)</f>
        <v>#REF!</v>
      </c>
      <c r="K221" s="79" t="e">
        <f>+IF(E221&gt;0,#REF!,0)</f>
        <v>#REF!</v>
      </c>
      <c r="L221" s="79" t="e">
        <f>+IF(E221&gt;0,#REF!,0)</f>
        <v>#REF!</v>
      </c>
      <c r="M221" s="79" t="e">
        <f>+IF(E221&gt;0,#REF!,0)</f>
        <v>#REF!</v>
      </c>
    </row>
    <row r="222" spans="1:13" x14ac:dyDescent="0.25">
      <c r="A222" t="e">
        <f>+#REF!</f>
        <v>#REF!</v>
      </c>
      <c r="B222" s="79" t="e">
        <f>IF(E222&gt;0,#REF!,0)</f>
        <v>#REF!</v>
      </c>
      <c r="C222" t="e">
        <f>IF(E222&gt;0,#REF!,0)</f>
        <v>#REF!</v>
      </c>
      <c r="D222" s="79" t="e">
        <f>+IF(#REF!&gt;0,#REF!,0)</f>
        <v>#REF!</v>
      </c>
      <c r="E222" t="e">
        <f>+IF(#REF!&gt;0,#REF!,0)</f>
        <v>#REF!</v>
      </c>
      <c r="F222" s="81" t="e">
        <f t="shared" si="19"/>
        <v>#REF!</v>
      </c>
      <c r="G222" s="79" t="e">
        <f>+IF(E222&gt;0,#REF!,0)</f>
        <v>#REF!</v>
      </c>
      <c r="H222" s="79" t="e">
        <f>+IF(E222&gt;0,#REF!,0)</f>
        <v>#REF!</v>
      </c>
      <c r="I222" s="79" t="e">
        <f>+IF(E222&gt;0,#REF!,0)</f>
        <v>#REF!</v>
      </c>
      <c r="J222" s="79" t="e">
        <f>+IF(E222&gt;0,#REF!,0)</f>
        <v>#REF!</v>
      </c>
      <c r="K222" s="79" t="e">
        <f>+IF(E222&gt;0,#REF!,0)</f>
        <v>#REF!</v>
      </c>
      <c r="L222" s="79" t="e">
        <f>+IF(E222&gt;0,#REF!,0)</f>
        <v>#REF!</v>
      </c>
      <c r="M222" s="79" t="e">
        <f>+IF(E222&gt;0,#REF!,0)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K166"/>
  <sheetViews>
    <sheetView tabSelected="1" topLeftCell="A160" zoomScale="80" zoomScaleNormal="80" zoomScaleSheetLayoutView="85" workbookViewId="0">
      <selection activeCell="C163" sqref="C163"/>
    </sheetView>
  </sheetViews>
  <sheetFormatPr defaultColWidth="9.140625" defaultRowHeight="17.25" x14ac:dyDescent="0.3"/>
  <cols>
    <col min="1" max="1" width="2.85546875" style="10" customWidth="1"/>
    <col min="2" max="2" width="5.28515625" style="37" customWidth="1"/>
    <col min="3" max="3" width="69.85546875" style="38" customWidth="1"/>
    <col min="4" max="4" width="47.7109375" style="38" customWidth="1"/>
    <col min="5" max="5" width="22.140625" style="38" customWidth="1"/>
    <col min="6" max="6" width="4.5703125" style="38" customWidth="1"/>
    <col min="7" max="49" width="9.140625" style="38" customWidth="1"/>
    <col min="50" max="16384" width="9.140625" style="38"/>
  </cols>
  <sheetData>
    <row r="5" spans="2:89" x14ac:dyDescent="0.3">
      <c r="C5" s="38" t="s">
        <v>10</v>
      </c>
    </row>
    <row r="11" spans="2:89" ht="48" customHeight="1" x14ac:dyDescent="0.3">
      <c r="B11" s="139" t="s">
        <v>122</v>
      </c>
      <c r="C11" s="139"/>
      <c r="D11" s="139"/>
    </row>
    <row r="12" spans="2:89" ht="29.25" customHeight="1" x14ac:dyDescent="0.3">
      <c r="D12" s="85" t="s">
        <v>266</v>
      </c>
    </row>
    <row r="13" spans="2:89" ht="54.75" customHeight="1" x14ac:dyDescent="0.3">
      <c r="B13" s="144" t="s">
        <v>268</v>
      </c>
      <c r="C13" s="144"/>
      <c r="D13" s="144"/>
      <c r="G13" s="10" t="s">
        <v>40</v>
      </c>
      <c r="H13" s="10" t="s">
        <v>41</v>
      </c>
      <c r="I13" s="10" t="s">
        <v>42</v>
      </c>
      <c r="J13" s="10" t="s">
        <v>43</v>
      </c>
      <c r="K13" s="10" t="s">
        <v>44</v>
      </c>
      <c r="L13" s="10" t="s">
        <v>45</v>
      </c>
      <c r="M13" s="10" t="s">
        <v>46</v>
      </c>
      <c r="N13" s="10" t="s">
        <v>47</v>
      </c>
      <c r="O13" s="10" t="s">
        <v>48</v>
      </c>
      <c r="P13" s="10" t="s">
        <v>49</v>
      </c>
      <c r="Q13" s="10" t="s">
        <v>50</v>
      </c>
      <c r="R13" s="10" t="s">
        <v>51</v>
      </c>
      <c r="S13" s="10" t="s">
        <v>52</v>
      </c>
      <c r="T13" s="10" t="s">
        <v>53</v>
      </c>
      <c r="U13" s="10" t="s">
        <v>54</v>
      </c>
      <c r="V13" s="10" t="s">
        <v>55</v>
      </c>
      <c r="W13" s="10" t="s">
        <v>56</v>
      </c>
      <c r="X13" s="10" t="s">
        <v>57</v>
      </c>
      <c r="Y13" s="10" t="s">
        <v>58</v>
      </c>
      <c r="Z13" s="10" t="s">
        <v>59</v>
      </c>
      <c r="AA13" s="10" t="s">
        <v>60</v>
      </c>
      <c r="AB13" s="10" t="s">
        <v>61</v>
      </c>
      <c r="AC13" s="10" t="s">
        <v>62</v>
      </c>
      <c r="AD13" s="10" t="s">
        <v>63</v>
      </c>
      <c r="AE13" s="10" t="s">
        <v>64</v>
      </c>
      <c r="AF13" s="10" t="s">
        <v>65</v>
      </c>
      <c r="AG13" s="10" t="s">
        <v>82</v>
      </c>
      <c r="AH13" s="10" t="s">
        <v>83</v>
      </c>
      <c r="AI13" s="10" t="s">
        <v>84</v>
      </c>
      <c r="AJ13" s="10" t="s">
        <v>85</v>
      </c>
      <c r="AK13" s="10" t="s">
        <v>66</v>
      </c>
      <c r="AL13" s="10" t="s">
        <v>67</v>
      </c>
      <c r="AM13" s="10" t="s">
        <v>68</v>
      </c>
      <c r="AN13" s="10" t="s">
        <v>69</v>
      </c>
      <c r="AO13" s="10" t="s">
        <v>70</v>
      </c>
      <c r="AP13" s="10" t="s">
        <v>71</v>
      </c>
      <c r="AQ13" s="10" t="s">
        <v>86</v>
      </c>
      <c r="AR13" s="10" t="s">
        <v>87</v>
      </c>
      <c r="AS13" s="10" t="s">
        <v>88</v>
      </c>
      <c r="AT13" s="10" t="s">
        <v>89</v>
      </c>
      <c r="AU13" s="10" t="s">
        <v>90</v>
      </c>
      <c r="AV13" s="10" t="s">
        <v>91</v>
      </c>
      <c r="AW13" s="10" t="s">
        <v>72</v>
      </c>
      <c r="AX13" s="10" t="s">
        <v>73</v>
      </c>
      <c r="AY13" s="10" t="s">
        <v>74</v>
      </c>
      <c r="AZ13" s="10" t="s">
        <v>75</v>
      </c>
      <c r="BA13" s="10" t="s">
        <v>76</v>
      </c>
      <c r="BB13" s="10" t="s">
        <v>77</v>
      </c>
      <c r="BC13" s="10" t="s">
        <v>78</v>
      </c>
      <c r="BD13" s="10" t="s">
        <v>79</v>
      </c>
      <c r="BE13" s="10" t="s">
        <v>92</v>
      </c>
      <c r="BF13" s="10" t="s">
        <v>80</v>
      </c>
      <c r="BG13" s="10" t="s">
        <v>81</v>
      </c>
      <c r="BH13" s="10" t="s">
        <v>93</v>
      </c>
      <c r="BI13" s="10" t="s">
        <v>94</v>
      </c>
      <c r="BJ13" s="10" t="s">
        <v>95</v>
      </c>
      <c r="BK13" s="10" t="s">
        <v>96</v>
      </c>
      <c r="BL13" s="10" t="s">
        <v>97</v>
      </c>
      <c r="BM13" s="10" t="s">
        <v>98</v>
      </c>
      <c r="BN13" s="10" t="s">
        <v>99</v>
      </c>
      <c r="BO13" s="10" t="s">
        <v>100</v>
      </c>
      <c r="BP13" s="10" t="s">
        <v>101</v>
      </c>
      <c r="BQ13" s="10" t="s">
        <v>102</v>
      </c>
      <c r="BR13" s="10" t="s">
        <v>103</v>
      </c>
      <c r="BS13" s="10" t="s">
        <v>104</v>
      </c>
      <c r="BT13" s="10" t="s">
        <v>105</v>
      </c>
      <c r="BU13" s="10" t="s">
        <v>106</v>
      </c>
      <c r="BV13" s="10" t="s">
        <v>107</v>
      </c>
      <c r="BW13" s="10" t="s">
        <v>108</v>
      </c>
      <c r="BX13" s="10" t="s">
        <v>109</v>
      </c>
      <c r="BY13" s="10" t="s">
        <v>110</v>
      </c>
      <c r="BZ13" s="10" t="s">
        <v>111</v>
      </c>
      <c r="CA13" s="10" t="s">
        <v>112</v>
      </c>
      <c r="CB13" s="10" t="s">
        <v>113</v>
      </c>
      <c r="CC13" s="10" t="s">
        <v>114</v>
      </c>
      <c r="CD13" s="10" t="s">
        <v>115</v>
      </c>
      <c r="CE13" s="10" t="s">
        <v>116</v>
      </c>
      <c r="CF13" s="10" t="s">
        <v>117</v>
      </c>
      <c r="CG13" s="10" t="s">
        <v>118</v>
      </c>
      <c r="CH13" s="10" t="s">
        <v>119</v>
      </c>
      <c r="CI13" s="10" t="s">
        <v>120</v>
      </c>
      <c r="CJ13" s="10" t="s">
        <v>121</v>
      </c>
      <c r="CK13" s="10"/>
    </row>
    <row r="14" spans="2:89" ht="54.75" customHeight="1" x14ac:dyDescent="0.3">
      <c r="B14" s="147" t="s">
        <v>132</v>
      </c>
      <c r="C14" s="147"/>
      <c r="D14" s="6"/>
      <c r="G14" s="10">
        <f>D47</f>
        <v>0</v>
      </c>
      <c r="H14" s="10">
        <f>D48</f>
        <v>0</v>
      </c>
      <c r="I14" s="10">
        <f>D49</f>
        <v>0</v>
      </c>
      <c r="J14" s="10">
        <f>D50</f>
        <v>0</v>
      </c>
      <c r="K14" s="10" t="e">
        <f>#REF!</f>
        <v>#REF!</v>
      </c>
      <c r="L14" s="10" t="e">
        <f>#REF!</f>
        <v>#REF!</v>
      </c>
      <c r="M14" s="10" t="e">
        <f>#REF!</f>
        <v>#REF!</v>
      </c>
      <c r="N14" s="10" t="e">
        <f>#REF!</f>
        <v>#REF!</v>
      </c>
      <c r="O14" s="10" t="e">
        <f>#REF!</f>
        <v>#REF!</v>
      </c>
      <c r="P14" s="10" t="e">
        <f>#REF!</f>
        <v>#REF!</v>
      </c>
      <c r="Q14" s="10">
        <f>IF(D54&gt;0,1,IF(D55&gt;0,2,IF(D56&gt;0,3,IF(D57&gt;0,4,0))))</f>
        <v>0</v>
      </c>
      <c r="R14" s="10">
        <f>IF(D59&gt;0,1,IF(D60&gt;0,2,IF(D61&gt;0,3,)))</f>
        <v>0</v>
      </c>
      <c r="S14" s="10">
        <f>D62</f>
        <v>0</v>
      </c>
      <c r="T14" s="10">
        <f>D63</f>
        <v>0</v>
      </c>
      <c r="U14" s="10">
        <f>D64</f>
        <v>0</v>
      </c>
      <c r="V14" s="10">
        <f>D65</f>
        <v>0</v>
      </c>
      <c r="W14" s="10">
        <f>D66</f>
        <v>0</v>
      </c>
      <c r="X14" s="10">
        <f>IF(D68&gt;0,1,IF(D69&gt;0,2,0))</f>
        <v>0</v>
      </c>
      <c r="Y14" s="10">
        <f>IF(D71&gt;0,1,IF(D72&gt;0,2,0))</f>
        <v>0</v>
      </c>
      <c r="Z14" s="10">
        <f>D74</f>
        <v>0</v>
      </c>
      <c r="AA14" s="10">
        <f>D75</f>
        <v>0</v>
      </c>
      <c r="AB14" s="10">
        <f>D76</f>
        <v>0</v>
      </c>
      <c r="AC14" s="10">
        <f>D77</f>
        <v>0</v>
      </c>
      <c r="AD14" s="10">
        <f>D78</f>
        <v>0</v>
      </c>
      <c r="AE14" s="10">
        <f>D79</f>
        <v>0</v>
      </c>
      <c r="AF14" s="10">
        <f>IF(D81&gt;0,1,IF(D82&gt;0,2,IF(D83&gt;0,3,IF(D84&gt;0,4,IF(D85&gt;0,5,0)))))</f>
        <v>0</v>
      </c>
      <c r="AG14" s="10">
        <f>D86</f>
        <v>0</v>
      </c>
      <c r="AH14" s="10">
        <f>D88</f>
        <v>0</v>
      </c>
      <c r="AI14" s="10">
        <f>D89</f>
        <v>0</v>
      </c>
      <c r="AJ14" s="10">
        <f>D90</f>
        <v>0</v>
      </c>
      <c r="AK14" s="10">
        <f>D91</f>
        <v>0</v>
      </c>
      <c r="AL14" s="10">
        <f>IF(D93&gt;0,1,IF(D94&gt;0,2,0))</f>
        <v>0</v>
      </c>
      <c r="AM14" s="10">
        <f>D95</f>
        <v>0</v>
      </c>
      <c r="AN14" s="10">
        <f>IF(D97&gt;0,1,IF(D98&gt;0,2,0))</f>
        <v>0</v>
      </c>
      <c r="AO14" s="10">
        <f>D99</f>
        <v>0</v>
      </c>
      <c r="AP14" s="10">
        <f>IF(D101&gt;0,1,IF(D102&gt;0,2,0))</f>
        <v>0</v>
      </c>
      <c r="AQ14" s="10">
        <f>D103</f>
        <v>0</v>
      </c>
      <c r="AR14" s="10">
        <f>IF(D105&gt;0,1,0)</f>
        <v>0</v>
      </c>
      <c r="AS14" s="10">
        <f>IF(D106&gt;0,1,0)</f>
        <v>0</v>
      </c>
      <c r="AT14" s="10">
        <f>IF(D107&gt;0,1,0)</f>
        <v>0</v>
      </c>
      <c r="AU14" s="10">
        <f>IF(D108&gt;0,1,0)</f>
        <v>0</v>
      </c>
      <c r="AV14" s="10">
        <f>IF(D109&gt;0,1,0)</f>
        <v>0</v>
      </c>
      <c r="AW14" s="10">
        <f>IF(D111&gt;0,1,IF(D112&gt;0,2,0))</f>
        <v>0</v>
      </c>
      <c r="AX14" s="10">
        <f>D113</f>
        <v>0</v>
      </c>
      <c r="AY14" s="10" t="e">
        <f>#REF!</f>
        <v>#REF!</v>
      </c>
      <c r="AZ14" s="10" t="e">
        <f>#REF!</f>
        <v>#REF!</v>
      </c>
      <c r="BA14" s="10" t="e">
        <f>IF(#REF!&gt;0,1,IF(#REF!&gt;0,2,0))</f>
        <v>#REF!</v>
      </c>
      <c r="BB14" s="10" t="e">
        <f>IF(#REF!&gt;0,1,IF(#REF!&gt;0,2,0))</f>
        <v>#REF!</v>
      </c>
      <c r="BC14" s="10" t="e">
        <f>IF(#REF!&gt;0,1,IF(#REF!&gt;0,2,0))</f>
        <v>#REF!</v>
      </c>
      <c r="BD14" s="10" t="e">
        <f>IF(#REF!&gt;0,1,IF(#REF!&gt;0,2,0))</f>
        <v>#REF!</v>
      </c>
      <c r="BE14" s="10" t="e">
        <f>IF(#REF!&gt;0,1,IF(#REF!&gt;0,2,0))</f>
        <v>#REF!</v>
      </c>
      <c r="BF14" s="10">
        <f>D115</f>
        <v>0</v>
      </c>
      <c r="BG14" s="10">
        <f>D116</f>
        <v>0</v>
      </c>
      <c r="BH14" s="10">
        <f>D118</f>
        <v>0</v>
      </c>
      <c r="BI14" s="10">
        <f>D119</f>
        <v>0</v>
      </c>
      <c r="BJ14" s="10">
        <f>D120</f>
        <v>0</v>
      </c>
      <c r="BK14" s="10">
        <f>D127</f>
        <v>0</v>
      </c>
      <c r="BL14" s="10">
        <f>D128</f>
        <v>0</v>
      </c>
      <c r="BM14" s="10">
        <f>D129</f>
        <v>0</v>
      </c>
      <c r="BN14" s="10">
        <f>D130</f>
        <v>0</v>
      </c>
      <c r="BO14" s="10">
        <f>D131</f>
        <v>0</v>
      </c>
      <c r="BP14" s="10">
        <f>D132</f>
        <v>0</v>
      </c>
      <c r="BQ14" s="10">
        <f>D133</f>
        <v>0</v>
      </c>
      <c r="BR14" s="10">
        <f>D134</f>
        <v>0</v>
      </c>
      <c r="BS14" s="10">
        <f>D135</f>
        <v>0</v>
      </c>
      <c r="BT14" s="10">
        <f>D137</f>
        <v>0</v>
      </c>
      <c r="BU14" s="10">
        <f>D138</f>
        <v>0</v>
      </c>
      <c r="BV14" s="10">
        <f>D139</f>
        <v>0</v>
      </c>
      <c r="BW14" s="10">
        <f>D141</f>
        <v>0</v>
      </c>
      <c r="BX14" s="10">
        <f>D142</f>
        <v>0</v>
      </c>
      <c r="BY14" s="10">
        <f>D143</f>
        <v>0</v>
      </c>
      <c r="BZ14" s="10">
        <f>D144</f>
        <v>0</v>
      </c>
      <c r="CA14" s="10">
        <f>D145</f>
        <v>0</v>
      </c>
      <c r="CB14" s="10">
        <f>D146</f>
        <v>0</v>
      </c>
      <c r="CC14" s="10">
        <f>D147</f>
        <v>0</v>
      </c>
      <c r="CD14" s="10">
        <f>D148</f>
        <v>0</v>
      </c>
      <c r="CE14" s="10">
        <f>D149</f>
        <v>0</v>
      </c>
      <c r="CF14" s="10">
        <f>D150</f>
        <v>0</v>
      </c>
      <c r="CG14" s="10">
        <f>D151</f>
        <v>0</v>
      </c>
      <c r="CH14" s="10">
        <f>D152</f>
        <v>0</v>
      </c>
      <c r="CI14" s="10">
        <f>D153</f>
        <v>0</v>
      </c>
      <c r="CJ14" s="10" t="e">
        <f>#REF!</f>
        <v>#REF!</v>
      </c>
      <c r="CK14" s="10"/>
    </row>
    <row r="15" spans="2:89" ht="18" customHeight="1" x14ac:dyDescent="0.3">
      <c r="B15" s="42"/>
      <c r="C15" s="42"/>
      <c r="D15" s="4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</row>
    <row r="16" spans="2:89" ht="30.75" customHeight="1" x14ac:dyDescent="0.3">
      <c r="B16" s="140" t="s">
        <v>2</v>
      </c>
      <c r="C16" s="141"/>
      <c r="D16" s="141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</row>
    <row r="17" spans="2:4" ht="27.75" customHeight="1" x14ac:dyDescent="0.3">
      <c r="B17" s="48">
        <v>1</v>
      </c>
      <c r="C17" s="44" t="s">
        <v>273</v>
      </c>
      <c r="D17" s="8"/>
    </row>
    <row r="18" spans="2:4" ht="27.75" customHeight="1" x14ac:dyDescent="0.3">
      <c r="B18" s="48">
        <v>2</v>
      </c>
      <c r="C18" s="44" t="s">
        <v>269</v>
      </c>
      <c r="D18" s="8"/>
    </row>
    <row r="19" spans="2:4" ht="27.75" customHeight="1" x14ac:dyDescent="0.3">
      <c r="B19" s="48">
        <v>3</v>
      </c>
      <c r="C19" s="44" t="s">
        <v>309</v>
      </c>
      <c r="D19" s="8"/>
    </row>
    <row r="20" spans="2:4" ht="27.75" customHeight="1" x14ac:dyDescent="0.3">
      <c r="B20" s="45">
        <v>4</v>
      </c>
      <c r="C20" s="46" t="s">
        <v>270</v>
      </c>
      <c r="D20" s="47"/>
    </row>
    <row r="21" spans="2:4" ht="27.75" customHeight="1" x14ac:dyDescent="0.3">
      <c r="B21" s="48" t="s">
        <v>310</v>
      </c>
      <c r="C21" s="44" t="s">
        <v>210</v>
      </c>
      <c r="D21" s="8"/>
    </row>
    <row r="22" spans="2:4" ht="27.75" customHeight="1" x14ac:dyDescent="0.3">
      <c r="B22" s="48" t="s">
        <v>311</v>
      </c>
      <c r="C22" s="44" t="s">
        <v>6</v>
      </c>
      <c r="D22" s="8"/>
    </row>
    <row r="23" spans="2:4" ht="27.75" customHeight="1" x14ac:dyDescent="0.3">
      <c r="B23" s="48" t="s">
        <v>312</v>
      </c>
      <c r="C23" s="44" t="s">
        <v>212</v>
      </c>
      <c r="D23" s="8"/>
    </row>
    <row r="24" spans="2:4" ht="27.75" customHeight="1" x14ac:dyDescent="0.3">
      <c r="B24" s="48" t="s">
        <v>313</v>
      </c>
      <c r="C24" s="44" t="s">
        <v>7</v>
      </c>
      <c r="D24" s="8"/>
    </row>
    <row r="25" spans="2:4" ht="27.75" customHeight="1" x14ac:dyDescent="0.3">
      <c r="B25" s="48" t="s">
        <v>314</v>
      </c>
      <c r="C25" s="44" t="s">
        <v>0</v>
      </c>
      <c r="D25" s="8"/>
    </row>
    <row r="26" spans="2:4" ht="27.75" customHeight="1" x14ac:dyDescent="0.3">
      <c r="B26" s="48" t="s">
        <v>315</v>
      </c>
      <c r="C26" s="44" t="s">
        <v>127</v>
      </c>
      <c r="D26" s="8"/>
    </row>
    <row r="27" spans="2:4" ht="27.75" customHeight="1" x14ac:dyDescent="0.3">
      <c r="B27" s="48" t="s">
        <v>316</v>
      </c>
      <c r="C27" s="44" t="s">
        <v>9</v>
      </c>
      <c r="D27" s="8"/>
    </row>
    <row r="28" spans="2:4" ht="27.75" customHeight="1" x14ac:dyDescent="0.3">
      <c r="B28" s="48" t="s">
        <v>317</v>
      </c>
      <c r="C28" s="44" t="s">
        <v>8</v>
      </c>
      <c r="D28" s="8"/>
    </row>
    <row r="29" spans="2:4" ht="27.75" customHeight="1" x14ac:dyDescent="0.3">
      <c r="B29" s="48" t="s">
        <v>318</v>
      </c>
      <c r="C29" s="44" t="s">
        <v>4</v>
      </c>
      <c r="D29" s="8"/>
    </row>
    <row r="30" spans="2:4" ht="27.75" customHeight="1" x14ac:dyDescent="0.3">
      <c r="B30" s="48" t="s">
        <v>319</v>
      </c>
      <c r="C30" s="44" t="s">
        <v>1</v>
      </c>
      <c r="D30" s="8"/>
    </row>
    <row r="31" spans="2:4" ht="27.75" customHeight="1" x14ac:dyDescent="0.3">
      <c r="B31" s="48">
        <v>5</v>
      </c>
      <c r="C31" s="44" t="s">
        <v>272</v>
      </c>
      <c r="D31" s="8"/>
    </row>
    <row r="32" spans="2:4" ht="19.5" customHeight="1" x14ac:dyDescent="0.3">
      <c r="B32" s="130"/>
      <c r="C32" s="52" t="s">
        <v>274</v>
      </c>
      <c r="D32" s="8"/>
    </row>
    <row r="33" spans="2:4" ht="19.5" customHeight="1" x14ac:dyDescent="0.3">
      <c r="B33" s="130"/>
      <c r="C33" s="52" t="s">
        <v>275</v>
      </c>
      <c r="D33" s="8"/>
    </row>
    <row r="34" spans="2:4" ht="19.5" customHeight="1" x14ac:dyDescent="0.3">
      <c r="B34" s="130"/>
      <c r="C34" s="52" t="s">
        <v>276</v>
      </c>
      <c r="D34" s="8"/>
    </row>
    <row r="35" spans="2:4" ht="19.5" customHeight="1" x14ac:dyDescent="0.3">
      <c r="B35" s="130"/>
      <c r="C35" s="52" t="s">
        <v>308</v>
      </c>
      <c r="D35" s="8"/>
    </row>
    <row r="36" spans="2:4" ht="29.45" customHeight="1" x14ac:dyDescent="0.3">
      <c r="B36" s="45">
        <v>6</v>
      </c>
      <c r="C36" s="46" t="s">
        <v>271</v>
      </c>
      <c r="D36" s="47"/>
    </row>
    <row r="37" spans="2:4" ht="27.75" customHeight="1" x14ac:dyDescent="0.3">
      <c r="B37" s="130" t="s">
        <v>305</v>
      </c>
      <c r="C37" s="44" t="s">
        <v>123</v>
      </c>
      <c r="D37" s="8"/>
    </row>
    <row r="38" spans="2:4" ht="27.75" customHeight="1" x14ac:dyDescent="0.3">
      <c r="B38" s="130" t="s">
        <v>306</v>
      </c>
      <c r="C38" s="44" t="s">
        <v>128</v>
      </c>
      <c r="D38" s="8"/>
    </row>
    <row r="39" spans="2:4" ht="27.75" customHeight="1" x14ac:dyDescent="0.3">
      <c r="B39" s="130" t="s">
        <v>307</v>
      </c>
      <c r="C39" s="44" t="s">
        <v>134</v>
      </c>
      <c r="D39" s="8"/>
    </row>
    <row r="40" spans="2:4" ht="33.75" customHeight="1" x14ac:dyDescent="0.3">
      <c r="B40" s="45">
        <v>7</v>
      </c>
      <c r="C40" s="46" t="s">
        <v>341</v>
      </c>
      <c r="D40" s="47"/>
    </row>
    <row r="41" spans="2:4" ht="27.75" customHeight="1" x14ac:dyDescent="0.3">
      <c r="B41" s="48" t="s">
        <v>320</v>
      </c>
      <c r="C41" s="44" t="s">
        <v>210</v>
      </c>
      <c r="D41" s="8"/>
    </row>
    <row r="42" spans="2:4" ht="27.75" customHeight="1" x14ac:dyDescent="0.3">
      <c r="B42" s="48" t="s">
        <v>321</v>
      </c>
      <c r="C42" s="44" t="s">
        <v>6</v>
      </c>
      <c r="D42" s="8"/>
    </row>
    <row r="43" spans="2:4" ht="27.75" customHeight="1" x14ac:dyDescent="0.3">
      <c r="B43" s="48" t="s">
        <v>322</v>
      </c>
      <c r="C43" s="44" t="s">
        <v>212</v>
      </c>
      <c r="D43" s="8"/>
    </row>
    <row r="44" spans="2:4" ht="27.75" customHeight="1" x14ac:dyDescent="0.3">
      <c r="B44" s="48" t="s">
        <v>323</v>
      </c>
      <c r="C44" s="44" t="s">
        <v>7</v>
      </c>
      <c r="D44" s="8"/>
    </row>
    <row r="45" spans="2:4" ht="27.75" customHeight="1" x14ac:dyDescent="0.3">
      <c r="B45" s="48" t="s">
        <v>324</v>
      </c>
      <c r="C45" s="44" t="s">
        <v>0</v>
      </c>
      <c r="D45" s="8"/>
    </row>
    <row r="46" spans="2:4" ht="27.75" customHeight="1" x14ac:dyDescent="0.3">
      <c r="B46" s="48" t="s">
        <v>325</v>
      </c>
      <c r="C46" s="44" t="s">
        <v>127</v>
      </c>
      <c r="D46" s="8"/>
    </row>
    <row r="47" spans="2:4" ht="27.75" customHeight="1" x14ac:dyDescent="0.3">
      <c r="B47" s="48" t="s">
        <v>326</v>
      </c>
      <c r="C47" s="44" t="s">
        <v>9</v>
      </c>
      <c r="D47" s="8"/>
    </row>
    <row r="48" spans="2:4" ht="27.75" customHeight="1" x14ac:dyDescent="0.3">
      <c r="B48" s="48" t="s">
        <v>327</v>
      </c>
      <c r="C48" s="44" t="s">
        <v>8</v>
      </c>
      <c r="D48" s="8"/>
    </row>
    <row r="49" spans="1:5" ht="27.75" customHeight="1" x14ac:dyDescent="0.3">
      <c r="B49" s="48" t="s">
        <v>328</v>
      </c>
      <c r="C49" s="44" t="s">
        <v>4</v>
      </c>
      <c r="D49" s="8"/>
    </row>
    <row r="50" spans="1:5" ht="27.75" customHeight="1" x14ac:dyDescent="0.3">
      <c r="B50" s="48" t="s">
        <v>329</v>
      </c>
      <c r="C50" s="44" t="s">
        <v>1</v>
      </c>
      <c r="D50" s="8"/>
    </row>
    <row r="51" spans="1:5" ht="27.75" customHeight="1" x14ac:dyDescent="0.3">
      <c r="B51" s="48">
        <v>8</v>
      </c>
      <c r="C51" s="44" t="s">
        <v>136</v>
      </c>
      <c r="D51" s="7"/>
    </row>
    <row r="52" spans="1:5" ht="26.25" customHeight="1" x14ac:dyDescent="0.3">
      <c r="B52" s="141" t="s">
        <v>330</v>
      </c>
      <c r="C52" s="141"/>
      <c r="D52" s="141"/>
    </row>
    <row r="53" spans="1:5" ht="46.5" x14ac:dyDescent="0.3">
      <c r="A53" s="10">
        <v>9</v>
      </c>
      <c r="B53" s="142">
        <f>+B51+1</f>
        <v>9</v>
      </c>
      <c r="C53" s="53" t="s">
        <v>277</v>
      </c>
      <c r="D53" s="54"/>
      <c r="E53" s="2">
        <f>IF(OR((AND(D54&gt;0,OR(D55&gt;0,D56&gt;0,D57&gt;0))),(AND(D55&gt;0,OR(D54&gt;0,D56&gt;0,D57&gt;0))),(AND(D57&gt;0,OR(D54&gt;0,D55&gt;0),D56&gt;0)),(AND(D56&gt;0,OR(D54&gt;0,D55&gt;0,D57&gt;0)))),"грешка",0)</f>
        <v>0</v>
      </c>
    </row>
    <row r="54" spans="1:5" ht="20.25" customHeight="1" x14ac:dyDescent="0.3">
      <c r="B54" s="142"/>
      <c r="C54" s="55" t="s">
        <v>4</v>
      </c>
      <c r="D54" s="9"/>
    </row>
    <row r="55" spans="1:5" ht="20.25" customHeight="1" x14ac:dyDescent="0.3">
      <c r="B55" s="142"/>
      <c r="C55" s="55" t="s">
        <v>5</v>
      </c>
      <c r="D55" s="9"/>
    </row>
    <row r="56" spans="1:5" ht="20.25" customHeight="1" x14ac:dyDescent="0.3">
      <c r="B56" s="142"/>
      <c r="C56" s="55" t="s">
        <v>14</v>
      </c>
      <c r="D56" s="9"/>
    </row>
    <row r="57" spans="1:5" ht="20.25" customHeight="1" x14ac:dyDescent="0.3">
      <c r="B57" s="142"/>
      <c r="C57" s="55" t="s">
        <v>15</v>
      </c>
      <c r="D57" s="9"/>
    </row>
    <row r="58" spans="1:5" ht="33.75" customHeight="1" x14ac:dyDescent="0.3">
      <c r="B58" s="143">
        <f>B53+1</f>
        <v>10</v>
      </c>
      <c r="C58" s="53" t="s">
        <v>137</v>
      </c>
      <c r="D58" s="43"/>
      <c r="E58" s="2">
        <f>IF(OR((AND(D59&gt;0,OR(D60&gt;0,D61&gt;0))),(AND(D60&gt;0,OR(D59&gt;0,D61&gt;0))),(AND(D61&gt;0,OR(D59&gt;0,D60&gt;0,)))),"грешка",0)</f>
        <v>0</v>
      </c>
    </row>
    <row r="59" spans="1:5" ht="18.75" customHeight="1" x14ac:dyDescent="0.3">
      <c r="B59" s="143"/>
      <c r="C59" s="55" t="s">
        <v>16</v>
      </c>
      <c r="D59" s="11"/>
    </row>
    <row r="60" spans="1:5" ht="18.75" customHeight="1" x14ac:dyDescent="0.3">
      <c r="B60" s="143"/>
      <c r="C60" s="55" t="s">
        <v>17</v>
      </c>
      <c r="D60" s="11"/>
    </row>
    <row r="61" spans="1:5" ht="18.75" customHeight="1" x14ac:dyDescent="0.3">
      <c r="B61" s="143"/>
      <c r="C61" s="55" t="s">
        <v>18</v>
      </c>
      <c r="D61" s="11"/>
    </row>
    <row r="62" spans="1:5" ht="33" customHeight="1" x14ac:dyDescent="0.3">
      <c r="B62" s="132">
        <f>B58+1</f>
        <v>11</v>
      </c>
      <c r="C62" s="51" t="s">
        <v>278</v>
      </c>
      <c r="D62" s="9"/>
    </row>
    <row r="63" spans="1:5" ht="31.5" x14ac:dyDescent="0.3">
      <c r="B63" s="132">
        <f>B62+1</f>
        <v>12</v>
      </c>
      <c r="C63" s="53" t="s">
        <v>279</v>
      </c>
      <c r="D63" s="9"/>
    </row>
    <row r="64" spans="1:5" ht="32.25" customHeight="1" x14ac:dyDescent="0.3">
      <c r="B64" s="132">
        <f>B63+1</f>
        <v>13</v>
      </c>
      <c r="C64" s="53" t="s">
        <v>280</v>
      </c>
      <c r="D64" s="9"/>
    </row>
    <row r="65" spans="2:6" ht="31.5" x14ac:dyDescent="0.3">
      <c r="B65" s="132">
        <f>B64+1</f>
        <v>14</v>
      </c>
      <c r="C65" s="53" t="s">
        <v>281</v>
      </c>
      <c r="D65" s="9"/>
    </row>
    <row r="66" spans="2:6" ht="30.75" customHeight="1" x14ac:dyDescent="0.3">
      <c r="B66" s="132">
        <f>B65+1</f>
        <v>15</v>
      </c>
      <c r="C66" s="53" t="s">
        <v>126</v>
      </c>
      <c r="D66" s="82"/>
    </row>
    <row r="67" spans="2:6" ht="46.5" x14ac:dyDescent="0.3">
      <c r="B67" s="143">
        <f>B66+1</f>
        <v>16</v>
      </c>
      <c r="C67" s="57" t="s">
        <v>138</v>
      </c>
      <c r="D67" s="58"/>
      <c r="E67" s="2">
        <f>IF(AND(D68&gt;0,D69&gt;0),"грешка",0)</f>
        <v>0</v>
      </c>
    </row>
    <row r="68" spans="2:6" ht="16.5" customHeight="1" x14ac:dyDescent="0.3">
      <c r="B68" s="143"/>
      <c r="C68" s="59" t="s">
        <v>186</v>
      </c>
      <c r="D68" s="83"/>
    </row>
    <row r="69" spans="2:6" ht="16.5" customHeight="1" x14ac:dyDescent="0.3">
      <c r="B69" s="143"/>
      <c r="C69" s="59" t="s">
        <v>187</v>
      </c>
      <c r="D69" s="83"/>
    </row>
    <row r="70" spans="2:6" ht="46.5" x14ac:dyDescent="0.3">
      <c r="B70" s="148">
        <f>B67+1</f>
        <v>17</v>
      </c>
      <c r="C70" s="57" t="s">
        <v>139</v>
      </c>
      <c r="D70" s="54"/>
      <c r="E70" s="2">
        <f>IF(AND(D71&gt;0,D72&gt;0),"грешка",0)</f>
        <v>0</v>
      </c>
    </row>
    <row r="71" spans="2:6" ht="17.25" customHeight="1" x14ac:dyDescent="0.3">
      <c r="B71" s="148"/>
      <c r="C71" s="59" t="s">
        <v>186</v>
      </c>
      <c r="D71" s="9"/>
    </row>
    <row r="72" spans="2:6" ht="17.25" customHeight="1" x14ac:dyDescent="0.3">
      <c r="B72" s="148"/>
      <c r="C72" s="59" t="s">
        <v>187</v>
      </c>
      <c r="D72" s="9"/>
    </row>
    <row r="73" spans="2:6" x14ac:dyDescent="0.3">
      <c r="B73" s="143">
        <f>B70+1</f>
        <v>18</v>
      </c>
      <c r="C73" s="53" t="s">
        <v>282</v>
      </c>
      <c r="D73" s="54"/>
    </row>
    <row r="74" spans="2:6" ht="21.75" customHeight="1" x14ac:dyDescent="0.3">
      <c r="B74" s="143"/>
      <c r="C74" s="55" t="s">
        <v>19</v>
      </c>
      <c r="D74" s="11"/>
      <c r="E74" s="60"/>
      <c r="F74" s="60"/>
    </row>
    <row r="75" spans="2:6" ht="21.75" customHeight="1" x14ac:dyDescent="0.3">
      <c r="B75" s="143"/>
      <c r="C75" s="55" t="s">
        <v>20</v>
      </c>
      <c r="D75" s="11"/>
      <c r="E75" s="60"/>
      <c r="F75" s="60"/>
    </row>
    <row r="76" spans="2:6" ht="21.75" customHeight="1" x14ac:dyDescent="0.3">
      <c r="B76" s="143"/>
      <c r="C76" s="55" t="s">
        <v>21</v>
      </c>
      <c r="D76" s="11"/>
      <c r="E76" s="60"/>
      <c r="F76" s="60"/>
    </row>
    <row r="77" spans="2:6" ht="21.75" customHeight="1" x14ac:dyDescent="0.3">
      <c r="B77" s="143"/>
      <c r="C77" s="55" t="s">
        <v>22</v>
      </c>
      <c r="D77" s="11"/>
      <c r="E77" s="60"/>
      <c r="F77" s="60"/>
    </row>
    <row r="78" spans="2:6" ht="21.75" customHeight="1" x14ac:dyDescent="0.3">
      <c r="B78" s="143"/>
      <c r="C78" s="55" t="s">
        <v>23</v>
      </c>
      <c r="D78" s="11"/>
      <c r="E78" s="60"/>
      <c r="F78" s="60"/>
    </row>
    <row r="79" spans="2:6" ht="35.25" customHeight="1" x14ac:dyDescent="0.3">
      <c r="B79" s="143"/>
      <c r="C79" s="55" t="s">
        <v>33</v>
      </c>
      <c r="D79" s="11"/>
      <c r="E79" s="60"/>
      <c r="F79" s="60"/>
    </row>
    <row r="80" spans="2:6" ht="51" customHeight="1" x14ac:dyDescent="0.3">
      <c r="B80" s="143">
        <f>B73+1</f>
        <v>19</v>
      </c>
      <c r="C80" s="57" t="s">
        <v>140</v>
      </c>
      <c r="D80" s="86"/>
      <c r="E80" s="1">
        <f>IF(OR((AND(D81&gt;0,OR(D82&gt;0,D83&gt;0,D84&gt;0,D85&gt;0))),(AND(D82&gt;0,OR(D81&gt;0,D83&gt;0,D84&gt;0,D85&gt;0))),(AND(D84&gt;0,OR(D81&gt;0,D82&gt;0,D83&gt;0,D85&gt;0))),(AND(D83&gt;0,OR(D81&gt;0,D82&gt;0,D84&gt;0,D85&gt;0))),(AND(D85&gt;0,OR(D81&gt;0,D82&gt;0,D83&gt;0,D84&gt;0)))),"грешка",0)</f>
        <v>0</v>
      </c>
      <c r="F80" s="60"/>
    </row>
    <row r="81" spans="2:6" ht="21.75" customHeight="1" x14ac:dyDescent="0.3">
      <c r="B81" s="143"/>
      <c r="C81" s="55" t="s">
        <v>28</v>
      </c>
      <c r="D81" s="11"/>
      <c r="E81" s="60"/>
      <c r="F81" s="60"/>
    </row>
    <row r="82" spans="2:6" ht="21.75" customHeight="1" x14ac:dyDescent="0.3">
      <c r="B82" s="143"/>
      <c r="C82" s="55" t="s">
        <v>29</v>
      </c>
      <c r="D82" s="11"/>
      <c r="E82" s="60"/>
      <c r="F82" s="60"/>
    </row>
    <row r="83" spans="2:6" ht="21.75" customHeight="1" x14ac:dyDescent="0.3">
      <c r="B83" s="143"/>
      <c r="C83" s="55" t="s">
        <v>30</v>
      </c>
      <c r="D83" s="11"/>
      <c r="E83" s="60"/>
      <c r="F83" s="60"/>
    </row>
    <row r="84" spans="2:6" ht="21.75" customHeight="1" x14ac:dyDescent="0.3">
      <c r="B84" s="143"/>
      <c r="C84" s="55" t="s">
        <v>31</v>
      </c>
      <c r="D84" s="11"/>
      <c r="E84" s="60"/>
      <c r="F84" s="60"/>
    </row>
    <row r="85" spans="2:6" ht="21.75" customHeight="1" x14ac:dyDescent="0.3">
      <c r="B85" s="143"/>
      <c r="C85" s="55" t="s">
        <v>32</v>
      </c>
      <c r="D85" s="11"/>
      <c r="E85" s="60"/>
      <c r="F85" s="60"/>
    </row>
    <row r="86" spans="2:6" ht="31.5" x14ac:dyDescent="0.3">
      <c r="B86" s="132">
        <f>B80+1</f>
        <v>20</v>
      </c>
      <c r="C86" s="53" t="s">
        <v>283</v>
      </c>
      <c r="D86" s="86"/>
      <c r="E86" s="61"/>
      <c r="F86" s="61"/>
    </row>
    <row r="87" spans="2:6" ht="31.5" x14ac:dyDescent="0.3">
      <c r="B87" s="143">
        <f>B86+1</f>
        <v>21</v>
      </c>
      <c r="C87" s="53" t="s">
        <v>284</v>
      </c>
      <c r="D87" s="86"/>
    </row>
    <row r="88" spans="2:6" ht="22.5" customHeight="1" x14ac:dyDescent="0.3">
      <c r="B88" s="143"/>
      <c r="C88" s="55" t="s">
        <v>188</v>
      </c>
      <c r="D88" s="11"/>
    </row>
    <row r="89" spans="2:6" ht="22.5" customHeight="1" x14ac:dyDescent="0.3">
      <c r="B89" s="143"/>
      <c r="C89" s="55" t="s">
        <v>189</v>
      </c>
      <c r="D89" s="11"/>
    </row>
    <row r="90" spans="2:6" ht="22.5" customHeight="1" x14ac:dyDescent="0.3">
      <c r="B90" s="143"/>
      <c r="C90" s="55" t="s">
        <v>190</v>
      </c>
      <c r="D90" s="11"/>
    </row>
    <row r="91" spans="2:6" ht="47.25" x14ac:dyDescent="0.3">
      <c r="B91" s="132">
        <f>B87+1</f>
        <v>22</v>
      </c>
      <c r="C91" s="53" t="s">
        <v>285</v>
      </c>
      <c r="D91" s="86"/>
    </row>
    <row r="92" spans="2:6" ht="45.75" customHeight="1" x14ac:dyDescent="0.3">
      <c r="B92" s="143">
        <f>B91+1</f>
        <v>23</v>
      </c>
      <c r="C92" s="53" t="s">
        <v>135</v>
      </c>
      <c r="D92" s="86"/>
      <c r="E92" s="2">
        <f>IF(AND(D93&gt;0,D94&gt;0),"грешка",0)</f>
        <v>0</v>
      </c>
    </row>
    <row r="93" spans="2:6" ht="19.899999999999999" customHeight="1" x14ac:dyDescent="0.3">
      <c r="B93" s="143"/>
      <c r="C93" s="52" t="s">
        <v>186</v>
      </c>
      <c r="D93" s="9"/>
    </row>
    <row r="94" spans="2:6" ht="19.899999999999999" customHeight="1" x14ac:dyDescent="0.3">
      <c r="B94" s="143"/>
      <c r="C94" s="52" t="s">
        <v>187</v>
      </c>
      <c r="D94" s="9"/>
    </row>
    <row r="95" spans="2:6" ht="39" customHeight="1" x14ac:dyDescent="0.3">
      <c r="B95" s="132">
        <f>B92+1</f>
        <v>24</v>
      </c>
      <c r="C95" s="63" t="s">
        <v>286</v>
      </c>
      <c r="D95" s="86"/>
    </row>
    <row r="96" spans="2:6" ht="63" x14ac:dyDescent="0.3">
      <c r="B96" s="142">
        <f>B95+1</f>
        <v>25</v>
      </c>
      <c r="C96" s="53" t="s">
        <v>287</v>
      </c>
      <c r="D96" s="86"/>
      <c r="E96" s="2">
        <f>IF(AND(D97&gt;0,D98&gt;0),"грешка",0)</f>
        <v>0</v>
      </c>
    </row>
    <row r="97" spans="2:5" ht="17.45" customHeight="1" x14ac:dyDescent="0.3">
      <c r="B97" s="142"/>
      <c r="C97" s="52" t="s">
        <v>186</v>
      </c>
      <c r="D97" s="9"/>
    </row>
    <row r="98" spans="2:5" ht="17.45" customHeight="1" x14ac:dyDescent="0.3">
      <c r="B98" s="142"/>
      <c r="C98" s="52" t="s">
        <v>187</v>
      </c>
      <c r="D98" s="9"/>
    </row>
    <row r="99" spans="2:5" ht="73.5" customHeight="1" x14ac:dyDescent="0.3">
      <c r="B99" s="132">
        <f>B96+1</f>
        <v>26</v>
      </c>
      <c r="C99" s="53" t="s">
        <v>288</v>
      </c>
      <c r="D99" s="86"/>
    </row>
    <row r="100" spans="2:5" ht="31.5" x14ac:dyDescent="0.3">
      <c r="B100" s="142">
        <f>B99+1</f>
        <v>27</v>
      </c>
      <c r="C100" s="44" t="s">
        <v>213</v>
      </c>
      <c r="D100" s="43"/>
      <c r="E100" s="2">
        <f>IF(AND(D101&gt;0,D102&gt;0),"грешка",0)</f>
        <v>0</v>
      </c>
    </row>
    <row r="101" spans="2:5" ht="17.45" customHeight="1" x14ac:dyDescent="0.3">
      <c r="B101" s="142"/>
      <c r="C101" s="52" t="s">
        <v>186</v>
      </c>
      <c r="D101" s="9"/>
    </row>
    <row r="102" spans="2:5" ht="17.45" customHeight="1" x14ac:dyDescent="0.3">
      <c r="B102" s="142"/>
      <c r="C102" s="52" t="s">
        <v>187</v>
      </c>
      <c r="D102" s="9"/>
    </row>
    <row r="103" spans="2:5" ht="31.5" x14ac:dyDescent="0.3">
      <c r="B103" s="132">
        <f>B100+1</f>
        <v>28</v>
      </c>
      <c r="C103" s="44" t="s">
        <v>289</v>
      </c>
      <c r="D103" s="11"/>
    </row>
    <row r="104" spans="2:5" ht="70.5" customHeight="1" x14ac:dyDescent="0.3">
      <c r="B104" s="142">
        <f>B103+1</f>
        <v>29</v>
      </c>
      <c r="C104" s="44" t="s">
        <v>297</v>
      </c>
      <c r="D104" s="86"/>
      <c r="E104" s="1">
        <f>IF(OR((AND(D105&gt;0,OR(D106&gt;0,D107&gt;0,D108&gt;0,D109&gt;0))),(AND(D106&gt;0,OR(D105&gt;0,D107&gt;0,D108&gt;0,D109&gt;0))),(AND(D108&gt;0,OR(D105&gt;0,D106&gt;0,D107&gt;0,D109&gt;0))),(AND(D107&gt;0,OR(D105&gt;0,D106&gt;0,D108&gt;0,D109&gt;0))),(AND(D109&gt;0,OR(D105&gt;0,D106&gt;0,D107&gt;0,D108&gt;0)))),"грешка",0)</f>
        <v>0</v>
      </c>
    </row>
    <row r="105" spans="2:5" ht="31.5" x14ac:dyDescent="0.3">
      <c r="B105" s="142"/>
      <c r="C105" s="52" t="s">
        <v>24</v>
      </c>
      <c r="D105" s="11"/>
    </row>
    <row r="106" spans="2:5" ht="36.75" customHeight="1" x14ac:dyDescent="0.3">
      <c r="B106" s="142"/>
      <c r="C106" s="52" t="s">
        <v>25</v>
      </c>
      <c r="D106" s="11"/>
    </row>
    <row r="107" spans="2:5" ht="23.25" customHeight="1" x14ac:dyDescent="0.3">
      <c r="B107" s="142"/>
      <c r="C107" s="52" t="s">
        <v>26</v>
      </c>
      <c r="D107" s="11"/>
    </row>
    <row r="108" spans="2:5" ht="23.25" customHeight="1" x14ac:dyDescent="0.3">
      <c r="B108" s="142"/>
      <c r="C108" s="52" t="s">
        <v>27</v>
      </c>
      <c r="D108" s="11"/>
    </row>
    <row r="109" spans="2:5" ht="23.25" customHeight="1" x14ac:dyDescent="0.3">
      <c r="B109" s="142"/>
      <c r="C109" s="52" t="s">
        <v>3</v>
      </c>
      <c r="D109" s="11"/>
    </row>
    <row r="110" spans="2:5" ht="63" x14ac:dyDescent="0.3">
      <c r="B110" s="143">
        <f>B104+1</f>
        <v>30</v>
      </c>
      <c r="C110" s="44" t="s">
        <v>290</v>
      </c>
      <c r="D110" s="43"/>
      <c r="E110" s="2">
        <f>IF(AND(D111&gt;0,D112&gt;0),"грешка",0)</f>
        <v>0</v>
      </c>
    </row>
    <row r="111" spans="2:5" ht="21" customHeight="1" x14ac:dyDescent="0.3">
      <c r="B111" s="143"/>
      <c r="C111" s="52" t="s">
        <v>186</v>
      </c>
      <c r="D111" s="9"/>
    </row>
    <row r="112" spans="2:5" ht="21" customHeight="1" x14ac:dyDescent="0.3">
      <c r="B112" s="143"/>
      <c r="C112" s="52" t="s">
        <v>187</v>
      </c>
      <c r="D112" s="9"/>
    </row>
    <row r="113" spans="1:5" ht="63" x14ac:dyDescent="0.3">
      <c r="B113" s="132">
        <f>B110+1</f>
        <v>31</v>
      </c>
      <c r="C113" s="44" t="s">
        <v>291</v>
      </c>
      <c r="D113" s="11"/>
    </row>
    <row r="114" spans="1:5" ht="21" customHeight="1" x14ac:dyDescent="0.3">
      <c r="B114" s="143">
        <f>+B113+1</f>
        <v>32</v>
      </c>
      <c r="C114" s="44" t="s">
        <v>292</v>
      </c>
      <c r="D114" s="86"/>
    </row>
    <row r="115" spans="1:5" ht="21" customHeight="1" x14ac:dyDescent="0.3">
      <c r="B115" s="143"/>
      <c r="C115" s="52" t="s">
        <v>11</v>
      </c>
      <c r="D115" s="11"/>
    </row>
    <row r="116" spans="1:5" ht="21" customHeight="1" x14ac:dyDescent="0.3">
      <c r="B116" s="143"/>
      <c r="C116" s="52" t="s">
        <v>12</v>
      </c>
      <c r="D116" s="11"/>
    </row>
    <row r="117" spans="1:5" ht="31.5" x14ac:dyDescent="0.3">
      <c r="B117" s="143">
        <f>+B114+1</f>
        <v>33</v>
      </c>
      <c r="C117" s="51" t="s">
        <v>293</v>
      </c>
      <c r="D117" s="86"/>
    </row>
    <row r="118" spans="1:5" x14ac:dyDescent="0.3">
      <c r="B118" s="143"/>
      <c r="C118" s="65" t="s">
        <v>298</v>
      </c>
      <c r="D118" s="11"/>
    </row>
    <row r="119" spans="1:5" x14ac:dyDescent="0.3">
      <c r="B119" s="143"/>
      <c r="C119" s="65" t="s">
        <v>13</v>
      </c>
      <c r="D119" s="11"/>
    </row>
    <row r="120" spans="1:5" ht="31.5" x14ac:dyDescent="0.3">
      <c r="B120" s="132">
        <f>+B117+1</f>
        <v>34</v>
      </c>
      <c r="C120" s="51" t="s">
        <v>294</v>
      </c>
      <c r="D120" s="86"/>
    </row>
    <row r="121" spans="1:5" ht="24.75" customHeight="1" x14ac:dyDescent="0.3">
      <c r="B121" s="141" t="s">
        <v>125</v>
      </c>
      <c r="C121" s="141"/>
      <c r="D121" s="141"/>
    </row>
    <row r="122" spans="1:5" ht="96" customHeight="1" x14ac:dyDescent="0.3">
      <c r="B122" s="131">
        <f>B120+1</f>
        <v>35</v>
      </c>
      <c r="C122" s="51" t="s">
        <v>191</v>
      </c>
      <c r="D122" s="86"/>
    </row>
    <row r="123" spans="1:5" ht="19.149999999999999" customHeight="1" x14ac:dyDescent="0.3">
      <c r="B123" s="66"/>
      <c r="C123" s="67" t="s">
        <v>129</v>
      </c>
      <c r="D123" s="9"/>
    </row>
    <row r="124" spans="1:5" ht="19.149999999999999" customHeight="1" x14ac:dyDescent="0.3">
      <c r="B124" s="66"/>
      <c r="C124" s="67" t="s">
        <v>130</v>
      </c>
      <c r="D124" s="9"/>
    </row>
    <row r="125" spans="1:5" ht="19.149999999999999" customHeight="1" x14ac:dyDescent="0.3">
      <c r="B125" s="89"/>
      <c r="C125" s="67" t="s">
        <v>131</v>
      </c>
      <c r="D125" s="9"/>
    </row>
    <row r="126" spans="1:5" s="68" customFormat="1" ht="104.25" customHeight="1" x14ac:dyDescent="0.3">
      <c r="A126" s="129"/>
      <c r="B126" s="90">
        <f>+B122+1</f>
        <v>36</v>
      </c>
      <c r="C126" s="137" t="s">
        <v>295</v>
      </c>
      <c r="D126" s="138"/>
      <c r="E126" s="3">
        <f>IF(SUM(A127:A143,E143,E145)&gt;1,"превишен брой уреди",0)</f>
        <v>0</v>
      </c>
    </row>
    <row r="127" spans="1:5" ht="22.9" customHeight="1" x14ac:dyDescent="0.3">
      <c r="A127" s="10">
        <f t="shared" ref="A127:A153" si="0">+IF(D127&gt;0,1,0)</f>
        <v>0</v>
      </c>
      <c r="B127" s="91"/>
      <c r="C127" s="87" t="s">
        <v>223</v>
      </c>
      <c r="D127" s="11"/>
      <c r="E127" s="69"/>
    </row>
    <row r="128" spans="1:5" ht="22.9" customHeight="1" x14ac:dyDescent="0.3">
      <c r="A128" s="10">
        <f t="shared" si="0"/>
        <v>0</v>
      </c>
      <c r="B128" s="91"/>
      <c r="C128" s="87" t="s">
        <v>222</v>
      </c>
      <c r="D128" s="11"/>
      <c r="E128" s="69"/>
    </row>
    <row r="129" spans="1:5" ht="22.9" customHeight="1" x14ac:dyDescent="0.3">
      <c r="A129" s="10">
        <f t="shared" si="0"/>
        <v>0</v>
      </c>
      <c r="B129" s="91"/>
      <c r="C129" s="87" t="s">
        <v>221</v>
      </c>
      <c r="D129" s="11"/>
      <c r="E129" s="69"/>
    </row>
    <row r="130" spans="1:5" ht="22.9" customHeight="1" x14ac:dyDescent="0.3">
      <c r="A130" s="10">
        <f t="shared" si="0"/>
        <v>0</v>
      </c>
      <c r="B130" s="91"/>
      <c r="C130" s="87" t="s">
        <v>220</v>
      </c>
      <c r="D130" s="11"/>
      <c r="E130" s="69"/>
    </row>
    <row r="131" spans="1:5" ht="22.9" customHeight="1" x14ac:dyDescent="0.3">
      <c r="A131" s="10">
        <f t="shared" si="0"/>
        <v>0</v>
      </c>
      <c r="B131" s="91"/>
      <c r="C131" s="87" t="s">
        <v>219</v>
      </c>
      <c r="D131" s="11"/>
      <c r="E131" s="69"/>
    </row>
    <row r="132" spans="1:5" ht="22.9" customHeight="1" x14ac:dyDescent="0.3">
      <c r="A132" s="10">
        <f t="shared" si="0"/>
        <v>0</v>
      </c>
      <c r="B132" s="91"/>
      <c r="C132" s="87" t="s">
        <v>218</v>
      </c>
      <c r="D132" s="11"/>
      <c r="E132" s="69"/>
    </row>
    <row r="133" spans="1:5" ht="22.9" customHeight="1" x14ac:dyDescent="0.3">
      <c r="A133" s="10">
        <f t="shared" si="0"/>
        <v>0</v>
      </c>
      <c r="B133" s="91"/>
      <c r="C133" s="87" t="s">
        <v>217</v>
      </c>
      <c r="D133" s="11"/>
      <c r="E133" s="69"/>
    </row>
    <row r="134" spans="1:5" ht="22.9" customHeight="1" x14ac:dyDescent="0.3">
      <c r="A134" s="10">
        <f t="shared" si="0"/>
        <v>0</v>
      </c>
      <c r="B134" s="91"/>
      <c r="C134" s="87" t="s">
        <v>216</v>
      </c>
      <c r="D134" s="11"/>
      <c r="E134" s="69"/>
    </row>
    <row r="135" spans="1:5" ht="22.9" customHeight="1" x14ac:dyDescent="0.3">
      <c r="A135" s="10">
        <f t="shared" si="0"/>
        <v>0</v>
      </c>
      <c r="B135" s="91"/>
      <c r="C135" s="87" t="s">
        <v>215</v>
      </c>
      <c r="D135" s="11"/>
      <c r="E135" s="69"/>
    </row>
    <row r="136" spans="1:5" ht="22.9" customHeight="1" x14ac:dyDescent="0.3">
      <c r="A136" s="10">
        <f t="shared" si="0"/>
        <v>0</v>
      </c>
      <c r="B136" s="91"/>
      <c r="C136" s="87" t="s">
        <v>214</v>
      </c>
      <c r="D136" s="11"/>
      <c r="E136" s="69"/>
    </row>
    <row r="137" spans="1:5" ht="22.9" customHeight="1" x14ac:dyDescent="0.3">
      <c r="A137" s="10">
        <f t="shared" si="0"/>
        <v>0</v>
      </c>
      <c r="B137" s="91"/>
      <c r="C137" s="136" t="s">
        <v>348</v>
      </c>
      <c r="D137" s="11"/>
      <c r="E137" s="69"/>
    </row>
    <row r="138" spans="1:5" ht="22.9" customHeight="1" x14ac:dyDescent="0.3">
      <c r="A138" s="10">
        <f t="shared" si="0"/>
        <v>0</v>
      </c>
      <c r="B138" s="91"/>
      <c r="C138" s="136" t="s">
        <v>349</v>
      </c>
      <c r="D138" s="11"/>
      <c r="E138" s="69"/>
    </row>
    <row r="139" spans="1:5" ht="22.9" customHeight="1" x14ac:dyDescent="0.3">
      <c r="A139" s="10">
        <f t="shared" si="0"/>
        <v>0</v>
      </c>
      <c r="B139" s="91"/>
      <c r="C139" s="136" t="s">
        <v>350</v>
      </c>
      <c r="D139" s="11"/>
      <c r="E139" s="69"/>
    </row>
    <row r="140" spans="1:5" ht="22.9" customHeight="1" x14ac:dyDescent="0.3">
      <c r="A140" s="10">
        <f t="shared" si="0"/>
        <v>0</v>
      </c>
      <c r="B140" s="91"/>
      <c r="C140" s="136" t="s">
        <v>351</v>
      </c>
      <c r="D140" s="11"/>
      <c r="E140" s="69"/>
    </row>
    <row r="141" spans="1:5" ht="22.9" customHeight="1" x14ac:dyDescent="0.3">
      <c r="A141" s="10">
        <f t="shared" si="0"/>
        <v>0</v>
      </c>
      <c r="B141" s="91"/>
      <c r="C141" s="136" t="s">
        <v>352</v>
      </c>
      <c r="D141" s="11"/>
      <c r="E141" s="69"/>
    </row>
    <row r="142" spans="1:5" ht="22.9" customHeight="1" x14ac:dyDescent="0.3">
      <c r="A142" s="10">
        <f t="shared" si="0"/>
        <v>0</v>
      </c>
      <c r="B142" s="91"/>
      <c r="C142" s="87" t="s">
        <v>229</v>
      </c>
      <c r="D142" s="11"/>
      <c r="E142" s="69"/>
    </row>
    <row r="143" spans="1:5" ht="22.9" customHeight="1" x14ac:dyDescent="0.3">
      <c r="A143" s="10">
        <f t="shared" si="0"/>
        <v>0</v>
      </c>
      <c r="B143" s="91"/>
      <c r="C143" s="87" t="s">
        <v>230</v>
      </c>
      <c r="D143" s="11"/>
      <c r="E143" s="4">
        <f>IF(OR(D144&gt;0,D145&gt;0),1,0)</f>
        <v>0</v>
      </c>
    </row>
    <row r="144" spans="1:5" ht="22.9" customHeight="1" x14ac:dyDescent="0.3">
      <c r="A144" s="10">
        <f t="shared" si="0"/>
        <v>0</v>
      </c>
      <c r="B144" s="91"/>
      <c r="C144" s="87" t="s">
        <v>231</v>
      </c>
      <c r="D144" s="11"/>
      <c r="E144" s="4">
        <f>IF((D144+D145)&gt;3,"Превишен максимален брой конвектори",0)</f>
        <v>0</v>
      </c>
    </row>
    <row r="145" spans="1:5" ht="22.9" customHeight="1" x14ac:dyDescent="0.3">
      <c r="A145" s="10">
        <f t="shared" si="0"/>
        <v>0</v>
      </c>
      <c r="B145" s="91"/>
      <c r="C145" s="87" t="s">
        <v>232</v>
      </c>
      <c r="D145" s="11"/>
      <c r="E145" s="4">
        <f>IF(OR(D146&gt;0,D147&gt;0,D148&gt;0,D149&gt;0,D150&gt;0,D151&gt;0),1,0)</f>
        <v>0</v>
      </c>
    </row>
    <row r="146" spans="1:5" ht="22.9" customHeight="1" x14ac:dyDescent="0.3">
      <c r="A146" s="10">
        <f t="shared" si="0"/>
        <v>0</v>
      </c>
      <c r="B146" s="91"/>
      <c r="C146" s="87" t="s">
        <v>299</v>
      </c>
      <c r="D146" s="11"/>
      <c r="E146" s="4">
        <f>IF((D146+D147+D148+D149+D150+D151)&gt;3,"Превишен максимален брой климатици",0)</f>
        <v>0</v>
      </c>
    </row>
    <row r="147" spans="1:5" ht="22.9" customHeight="1" x14ac:dyDescent="0.3">
      <c r="A147" s="10">
        <f t="shared" si="0"/>
        <v>0</v>
      </c>
      <c r="B147" s="91"/>
      <c r="C147" s="87" t="s">
        <v>300</v>
      </c>
      <c r="D147" s="11"/>
      <c r="E147" s="10"/>
    </row>
    <row r="148" spans="1:5" ht="22.9" customHeight="1" x14ac:dyDescent="0.3">
      <c r="A148" s="10">
        <f t="shared" si="0"/>
        <v>0</v>
      </c>
      <c r="B148" s="91"/>
      <c r="C148" s="87" t="s">
        <v>301</v>
      </c>
      <c r="D148" s="11"/>
      <c r="E148" s="10"/>
    </row>
    <row r="149" spans="1:5" ht="22.9" customHeight="1" x14ac:dyDescent="0.3">
      <c r="A149" s="10">
        <f t="shared" si="0"/>
        <v>0</v>
      </c>
      <c r="B149" s="91"/>
      <c r="C149" s="87" t="s">
        <v>302</v>
      </c>
      <c r="D149" s="11"/>
      <c r="E149" s="10"/>
    </row>
    <row r="150" spans="1:5" ht="22.9" customHeight="1" x14ac:dyDescent="0.3">
      <c r="A150" s="10">
        <f t="shared" si="0"/>
        <v>0</v>
      </c>
      <c r="B150" s="91"/>
      <c r="C150" s="87" t="s">
        <v>303</v>
      </c>
      <c r="D150" s="11"/>
      <c r="E150" s="10"/>
    </row>
    <row r="151" spans="1:5" ht="22.9" customHeight="1" x14ac:dyDescent="0.3">
      <c r="A151" s="10">
        <f t="shared" si="0"/>
        <v>0</v>
      </c>
      <c r="B151" s="91"/>
      <c r="C151" s="88" t="s">
        <v>304</v>
      </c>
      <c r="D151" s="11"/>
      <c r="E151" s="4">
        <f>IF(OR(D152&gt;0,D153&gt;0),1,0)</f>
        <v>0</v>
      </c>
    </row>
    <row r="152" spans="1:5" ht="22.9" customHeight="1" x14ac:dyDescent="0.3">
      <c r="A152" s="10">
        <f t="shared" si="0"/>
        <v>0</v>
      </c>
      <c r="B152" s="91"/>
      <c r="C152" s="87" t="s">
        <v>260</v>
      </c>
      <c r="D152" s="11"/>
      <c r="E152" s="5">
        <f>IF(AND(E151&gt;0,(SUM(D127:D130)+SUM(D144:D151))&gt;0),"недопустима комбинация на уред и радиатори",0)</f>
        <v>0</v>
      </c>
    </row>
    <row r="153" spans="1:5" ht="22.9" customHeight="1" x14ac:dyDescent="0.3">
      <c r="A153" s="10">
        <f t="shared" si="0"/>
        <v>0</v>
      </c>
      <c r="B153" s="92"/>
      <c r="C153" s="87" t="s">
        <v>261</v>
      </c>
      <c r="D153" s="11"/>
      <c r="E153" s="2">
        <f>IF((D152+D153)&gt;3,"Превишен максимален брой радиатори",0)</f>
        <v>0</v>
      </c>
    </row>
    <row r="154" spans="1:5" ht="24" customHeight="1" x14ac:dyDescent="0.3">
      <c r="B154" s="141" t="s">
        <v>296</v>
      </c>
      <c r="C154" s="141"/>
      <c r="D154" s="141"/>
    </row>
    <row r="155" spans="1:5" ht="24" customHeight="1" x14ac:dyDescent="0.3">
      <c r="B155" s="70"/>
      <c r="C155" s="71" t="s">
        <v>211</v>
      </c>
      <c r="D155" s="70"/>
    </row>
    <row r="156" spans="1:5" x14ac:dyDescent="0.3">
      <c r="B156" s="43">
        <v>1</v>
      </c>
      <c r="C156" s="44" t="s">
        <v>124</v>
      </c>
      <c r="D156" s="11"/>
    </row>
    <row r="157" spans="1:5" ht="21.6" customHeight="1" x14ac:dyDescent="0.3">
      <c r="B157" s="43">
        <f>+B156+1</f>
        <v>2</v>
      </c>
      <c r="C157" s="44" t="s">
        <v>264</v>
      </c>
      <c r="D157" s="11"/>
    </row>
    <row r="158" spans="1:5" x14ac:dyDescent="0.3">
      <c r="B158" s="43">
        <f t="shared" ref="B158:B163" si="1">+B157+1</f>
        <v>3</v>
      </c>
      <c r="C158" s="51" t="s">
        <v>331</v>
      </c>
      <c r="D158" s="11"/>
    </row>
    <row r="159" spans="1:5" ht="78.75" x14ac:dyDescent="0.3">
      <c r="B159" s="43">
        <f t="shared" si="1"/>
        <v>4</v>
      </c>
      <c r="C159" s="44" t="s">
        <v>345</v>
      </c>
      <c r="D159" s="11"/>
    </row>
    <row r="160" spans="1:5" ht="48" x14ac:dyDescent="0.3">
      <c r="B160" s="43">
        <f t="shared" si="1"/>
        <v>5</v>
      </c>
      <c r="C160" s="72" t="s">
        <v>192</v>
      </c>
      <c r="D160" s="11"/>
    </row>
    <row r="161" spans="2:4" ht="32.25" x14ac:dyDescent="0.3">
      <c r="B161" s="43">
        <f t="shared" si="1"/>
        <v>6</v>
      </c>
      <c r="C161" s="72" t="s">
        <v>342</v>
      </c>
      <c r="D161" s="11"/>
    </row>
    <row r="162" spans="2:4" ht="79.5" x14ac:dyDescent="0.3">
      <c r="B162" s="43">
        <f t="shared" si="1"/>
        <v>7</v>
      </c>
      <c r="C162" s="72" t="s">
        <v>346</v>
      </c>
      <c r="D162" s="11"/>
    </row>
    <row r="163" spans="2:4" ht="32.25" x14ac:dyDescent="0.3">
      <c r="B163" s="43">
        <f t="shared" si="1"/>
        <v>8</v>
      </c>
      <c r="C163" s="72" t="s">
        <v>347</v>
      </c>
      <c r="D163" s="11"/>
    </row>
    <row r="164" spans="2:4" x14ac:dyDescent="0.3">
      <c r="B164" s="38"/>
    </row>
    <row r="165" spans="2:4" ht="40.5" customHeight="1" x14ac:dyDescent="0.3">
      <c r="B165" s="38"/>
      <c r="C165" s="38" t="s">
        <v>343</v>
      </c>
      <c r="D165" s="135"/>
    </row>
    <row r="166" spans="2:4" ht="40.5" customHeight="1" x14ac:dyDescent="0.3">
      <c r="C166" s="38" t="s">
        <v>344</v>
      </c>
      <c r="D166" s="135"/>
    </row>
  </sheetData>
  <sheetProtection formatCells="0" formatColumns="0" formatRows="0" selectLockedCells="1"/>
  <mergeCells count="22">
    <mergeCell ref="B117:B119"/>
    <mergeCell ref="B121:D121"/>
    <mergeCell ref="C126:D126"/>
    <mergeCell ref="B154:D154"/>
    <mergeCell ref="B92:B94"/>
    <mergeCell ref="B96:B98"/>
    <mergeCell ref="B100:B102"/>
    <mergeCell ref="B104:B109"/>
    <mergeCell ref="B110:B112"/>
    <mergeCell ref="B114:B116"/>
    <mergeCell ref="B87:B90"/>
    <mergeCell ref="B11:D11"/>
    <mergeCell ref="B13:D13"/>
    <mergeCell ref="B14:C14"/>
    <mergeCell ref="B16:D16"/>
    <mergeCell ref="B52:D52"/>
    <mergeCell ref="B53:B57"/>
    <mergeCell ref="B58:B61"/>
    <mergeCell ref="B67:B69"/>
    <mergeCell ref="B70:B72"/>
    <mergeCell ref="B73:B79"/>
    <mergeCell ref="B80:B85"/>
  </mergeCells>
  <conditionalFormatting sqref="E53">
    <cfRule type="cellIs" dxfId="15" priority="16" operator="greaterThan">
      <formula>0</formula>
    </cfRule>
  </conditionalFormatting>
  <conditionalFormatting sqref="E58">
    <cfRule type="cellIs" dxfId="14" priority="15" operator="greaterThan">
      <formula>0</formula>
    </cfRule>
  </conditionalFormatting>
  <conditionalFormatting sqref="E67">
    <cfRule type="cellIs" dxfId="13" priority="14" operator="greaterThan">
      <formula>0</formula>
    </cfRule>
  </conditionalFormatting>
  <conditionalFormatting sqref="E70">
    <cfRule type="cellIs" dxfId="12" priority="13" operator="greaterThan">
      <formula>0</formula>
    </cfRule>
  </conditionalFormatting>
  <conditionalFormatting sqref="E80">
    <cfRule type="cellIs" dxfId="11" priority="12" operator="greaterThan">
      <formula>0</formula>
    </cfRule>
  </conditionalFormatting>
  <conditionalFormatting sqref="E92">
    <cfRule type="cellIs" dxfId="10" priority="11" operator="greaterThan">
      <formula>0</formula>
    </cfRule>
  </conditionalFormatting>
  <conditionalFormatting sqref="E96">
    <cfRule type="cellIs" dxfId="9" priority="10" operator="greaterThan">
      <formula>0</formula>
    </cfRule>
  </conditionalFormatting>
  <conditionalFormatting sqref="E100">
    <cfRule type="cellIs" dxfId="8" priority="9" operator="greaterThan">
      <formula>0</formula>
    </cfRule>
  </conditionalFormatting>
  <conditionalFormatting sqref="E110">
    <cfRule type="cellIs" dxfId="7" priority="8" operator="greaterThan">
      <formula>0</formula>
    </cfRule>
  </conditionalFormatting>
  <conditionalFormatting sqref="E153">
    <cfRule type="cellIs" dxfId="6" priority="7" operator="greaterThan">
      <formula>0</formula>
    </cfRule>
  </conditionalFormatting>
  <conditionalFormatting sqref="E146">
    <cfRule type="cellIs" dxfId="5" priority="6" operator="greaterThan">
      <formula>0</formula>
    </cfRule>
  </conditionalFormatting>
  <conditionalFormatting sqref="E144">
    <cfRule type="cellIs" dxfId="4" priority="5" operator="greaterThan">
      <formula>0</formula>
    </cfRule>
  </conditionalFormatting>
  <conditionalFormatting sqref="E127">
    <cfRule type="cellIs" dxfId="3" priority="4" operator="greaterThan">
      <formula>0</formula>
    </cfRule>
  </conditionalFormatting>
  <conditionalFormatting sqref="E126">
    <cfRule type="cellIs" dxfId="2" priority="3" operator="greaterThan">
      <formula>0</formula>
    </cfRule>
  </conditionalFormatting>
  <conditionalFormatting sqref="E152">
    <cfRule type="cellIs" dxfId="1" priority="2" operator="greaterThan">
      <formula>0</formula>
    </cfRule>
  </conditionalFormatting>
  <conditionalFormatting sqref="E104">
    <cfRule type="cellIs" dxfId="0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4" manualBreakCount="4">
    <brk id="51" max="16383" man="1"/>
    <brk id="86" min="1" max="3" man="1"/>
    <brk id="120" max="16383" man="1"/>
    <brk id="153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1Ф</vt:lpstr>
      <vt:lpstr>Обобщение</vt:lpstr>
      <vt:lpstr>Образец 1Б</vt:lpstr>
      <vt:lpstr>'1Ф'!_ftn1</vt:lpstr>
      <vt:lpstr>'1Ф'!_ftnref1</vt:lpstr>
      <vt:lpstr>'1Ф'!Print_Area</vt:lpstr>
      <vt:lpstr>'Образец 1Б'!Print_Area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</cp:lastModifiedBy>
  <cp:lastPrinted>2020-03-30T11:44:37Z</cp:lastPrinted>
  <dcterms:created xsi:type="dcterms:W3CDTF">2015-06-05T18:17:20Z</dcterms:created>
  <dcterms:modified xsi:type="dcterms:W3CDTF">2020-05-13T04:59:12Z</dcterms:modified>
</cp:coreProperties>
</file>