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 tabRatio="901" firstSheet="1" activeTab="1"/>
  </bookViews>
  <sheets>
    <sheet name="1К" sheetId="3" state="hidden" r:id="rId1"/>
    <sheet name="Образец 1А" sheetId="43" r:id="rId2"/>
    <sheet name="2К" sheetId="24" state="hidden" r:id="rId3"/>
    <sheet name="3К" sheetId="25" state="hidden" r:id="rId4"/>
    <sheet name="4К" sheetId="26" state="hidden" r:id="rId5"/>
    <sheet name="5К" sheetId="27" state="hidden" r:id="rId6"/>
    <sheet name="6К" sheetId="28" state="hidden" r:id="rId7"/>
    <sheet name="7К" sheetId="29" state="hidden" r:id="rId8"/>
    <sheet name="8К" sheetId="30" state="hidden" r:id="rId9"/>
    <sheet name="9К" sheetId="31" state="hidden" r:id="rId10"/>
    <sheet name="10К" sheetId="32" state="hidden" r:id="rId11"/>
    <sheet name="11К" sheetId="33" state="hidden" r:id="rId12"/>
    <sheet name="12К" sheetId="34" state="hidden" r:id="rId13"/>
    <sheet name="13К" sheetId="35" state="hidden" r:id="rId14"/>
    <sheet name="14К" sheetId="36" state="hidden" r:id="rId15"/>
    <sheet name="15К" sheetId="37" state="hidden" r:id="rId16"/>
    <sheet name="16К" sheetId="38" state="hidden" r:id="rId17"/>
    <sheet name="17К" sheetId="39" state="hidden" r:id="rId18"/>
    <sheet name="18К" sheetId="40" state="hidden" r:id="rId19"/>
    <sheet name="19К" sheetId="41" state="hidden" r:id="rId20"/>
    <sheet name="20К" sheetId="42" state="hidden" r:id="rId21"/>
    <sheet name="Обобщение" sheetId="4" state="hidden" r:id="rId22"/>
  </sheets>
  <definedNames>
    <definedName name="_ftn1" localSheetId="10">'10К'!$C$177</definedName>
    <definedName name="_ftn1" localSheetId="11">'11К'!$C$177</definedName>
    <definedName name="_ftn1" localSheetId="12">'12К'!$C$177</definedName>
    <definedName name="_ftn1" localSheetId="13">'13К'!$C$177</definedName>
    <definedName name="_ftn1" localSheetId="14">'14К'!$C$177</definedName>
    <definedName name="_ftn1" localSheetId="15">'15К'!$C$177</definedName>
    <definedName name="_ftn1" localSheetId="16">'16К'!$C$177</definedName>
    <definedName name="_ftn1" localSheetId="17">'17К'!$C$177</definedName>
    <definedName name="_ftn1" localSheetId="18">'18К'!$C$177</definedName>
    <definedName name="_ftn1" localSheetId="19">'19К'!$C$177</definedName>
    <definedName name="_ftn1" localSheetId="0">'1К'!$C$177</definedName>
    <definedName name="_ftn1" localSheetId="20">'20К'!$C$177</definedName>
    <definedName name="_ftn1" localSheetId="2">'2К'!$C$177</definedName>
    <definedName name="_ftn1" localSheetId="3">'3К'!$C$177</definedName>
    <definedName name="_ftn1" localSheetId="4">'4К'!$C$177</definedName>
    <definedName name="_ftn1" localSheetId="5">'5К'!$C$177</definedName>
    <definedName name="_ftn1" localSheetId="6">'6К'!$C$177</definedName>
    <definedName name="_ftn1" localSheetId="7">'7К'!$C$177</definedName>
    <definedName name="_ftn1" localSheetId="8">'8К'!$C$177</definedName>
    <definedName name="_ftn1" localSheetId="9">'9К'!$C$177</definedName>
    <definedName name="_ftn1" localSheetId="1">'Образец 1А'!#REF!</definedName>
    <definedName name="_ftnref1" localSheetId="10">'10К'!$C$174</definedName>
    <definedName name="_ftnref1" localSheetId="11">'11К'!$C$174</definedName>
    <definedName name="_ftnref1" localSheetId="12">'12К'!$C$174</definedName>
    <definedName name="_ftnref1" localSheetId="13">'13К'!$C$174</definedName>
    <definedName name="_ftnref1" localSheetId="14">'14К'!$C$174</definedName>
    <definedName name="_ftnref1" localSheetId="15">'15К'!$C$174</definedName>
    <definedName name="_ftnref1" localSheetId="16">'16К'!$C$174</definedName>
    <definedName name="_ftnref1" localSheetId="17">'17К'!$C$174</definedName>
    <definedName name="_ftnref1" localSheetId="18">'18К'!$C$174</definedName>
    <definedName name="_ftnref1" localSheetId="19">'19К'!$C$174</definedName>
    <definedName name="_ftnref1" localSheetId="0">'1К'!$C$174</definedName>
    <definedName name="_ftnref1" localSheetId="20">'20К'!$C$174</definedName>
    <definedName name="_ftnref1" localSheetId="2">'2К'!$C$174</definedName>
    <definedName name="_ftnref1" localSheetId="3">'3К'!$C$174</definedName>
    <definedName name="_ftnref1" localSheetId="4">'4К'!$C$174</definedName>
    <definedName name="_ftnref1" localSheetId="5">'5К'!$C$174</definedName>
    <definedName name="_ftnref1" localSheetId="6">'6К'!$C$174</definedName>
    <definedName name="_ftnref1" localSheetId="7">'7К'!$C$174</definedName>
    <definedName name="_ftnref1" localSheetId="8">'8К'!$C$174</definedName>
    <definedName name="_ftnref1" localSheetId="9">'9К'!$C$174</definedName>
    <definedName name="_ftnref1" localSheetId="1">'Образец 1А'!#REF!</definedName>
    <definedName name="_xlnm.Print_Area" localSheetId="10">'10К'!$B$5:$D$166</definedName>
    <definedName name="_xlnm.Print_Area" localSheetId="11">'11К'!$B$5:$D$166</definedName>
    <definedName name="_xlnm.Print_Area" localSheetId="12">'12К'!$B$5:$D$166</definedName>
    <definedName name="_xlnm.Print_Area" localSheetId="13">'13К'!$B$5:$D$166</definedName>
    <definedName name="_xlnm.Print_Area" localSheetId="14">'14К'!$B$5:$D$166</definedName>
    <definedName name="_xlnm.Print_Area" localSheetId="15">'15К'!$B$5:$D$166</definedName>
    <definedName name="_xlnm.Print_Area" localSheetId="16">'16К'!$B$5:$D$166</definedName>
    <definedName name="_xlnm.Print_Area" localSheetId="17">'17К'!$B$5:$D$166</definedName>
    <definedName name="_xlnm.Print_Area" localSheetId="18">'18К'!$B$5:$D$166</definedName>
    <definedName name="_xlnm.Print_Area" localSheetId="19">'19К'!$B$5:$D$166</definedName>
    <definedName name="_xlnm.Print_Area" localSheetId="0">'1К'!$B$5:$D$166</definedName>
    <definedName name="_xlnm.Print_Area" localSheetId="20">'20К'!$B$5:$D$166</definedName>
    <definedName name="_xlnm.Print_Area" localSheetId="2">'2К'!$B$5:$D$166</definedName>
    <definedName name="_xlnm.Print_Area" localSheetId="3">'3К'!$B$5:$D$166</definedName>
    <definedName name="_xlnm.Print_Area" localSheetId="4">'4К'!$B$5:$D$166</definedName>
    <definedName name="_xlnm.Print_Area" localSheetId="5">'5К'!$B$5:$D$166</definedName>
    <definedName name="_xlnm.Print_Area" localSheetId="6">'6К'!$B$5:$D$166</definedName>
    <definedName name="_xlnm.Print_Area" localSheetId="7">'7К'!$B$5:$D$166</definedName>
    <definedName name="_xlnm.Print_Area" localSheetId="8">'8К'!$B$5:$D$166</definedName>
    <definedName name="_xlnm.Print_Area" localSheetId="9">'9К'!$B$5:$D$166</definedName>
    <definedName name="_xlnm.Print_Area" localSheetId="1">'Образец 1А'!$B$5:$D$169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0" i="43" l="1"/>
  <c r="B161" i="43" s="1"/>
  <c r="B162" i="43" s="1"/>
  <c r="B163" i="43" s="1"/>
  <c r="B164" i="43" s="1"/>
  <c r="B165" i="43" s="1"/>
  <c r="B166" i="43" s="1"/>
  <c r="E156" i="43"/>
  <c r="A156" i="43"/>
  <c r="A155" i="43"/>
  <c r="E154" i="43"/>
  <c r="E155" i="43" s="1"/>
  <c r="E149" i="43"/>
  <c r="E148" i="43"/>
  <c r="E147" i="43"/>
  <c r="E146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E114" i="43"/>
  <c r="E111" i="43"/>
  <c r="E108" i="43"/>
  <c r="E105" i="43"/>
  <c r="E102" i="43"/>
  <c r="E95" i="43"/>
  <c r="E89" i="43"/>
  <c r="E85" i="43"/>
  <c r="E81" i="43"/>
  <c r="E77" i="43"/>
  <c r="E65" i="43"/>
  <c r="E55" i="43"/>
  <c r="E52" i="43"/>
  <c r="E43" i="43"/>
  <c r="E38" i="43"/>
  <c r="B31" i="43"/>
  <c r="B32" i="43" s="1"/>
  <c r="B33" i="43" s="1"/>
  <c r="B34" i="43" s="1"/>
  <c r="B38" i="43" s="1"/>
  <c r="B43" i="43" s="1"/>
  <c r="B47" i="43" s="1"/>
  <c r="B48" i="43" s="1"/>
  <c r="B49" i="43" s="1"/>
  <c r="B50" i="43" s="1"/>
  <c r="B51" i="43" s="1"/>
  <c r="B52" i="43" s="1"/>
  <c r="B55" i="43" s="1"/>
  <c r="B58" i="43" s="1"/>
  <c r="B65" i="43" s="1"/>
  <c r="B71" i="43" s="1"/>
  <c r="B72" i="43" s="1"/>
  <c r="B76" i="43" s="1"/>
  <c r="B77" i="43" s="1"/>
  <c r="B80" i="43" s="1"/>
  <c r="B81" i="43" s="1"/>
  <c r="B84" i="43" s="1"/>
  <c r="B85" i="43" s="1"/>
  <c r="B88" i="43" s="1"/>
  <c r="B89" i="43" s="1"/>
  <c r="B95" i="43" s="1"/>
  <c r="B98" i="43" s="1"/>
  <c r="B100" i="43" s="1"/>
  <c r="B101" i="43" s="1"/>
  <c r="B102" i="43" s="1"/>
  <c r="B105" i="43" s="1"/>
  <c r="B108" i="43" s="1"/>
  <c r="B111" i="43" s="1"/>
  <c r="B114" i="43" s="1"/>
  <c r="B117" i="43" s="1"/>
  <c r="B120" i="43" s="1"/>
  <c r="B123" i="43" s="1"/>
  <c r="B125" i="43" s="1"/>
  <c r="B129" i="43" s="1"/>
  <c r="CM14" i="43"/>
  <c r="CL14" i="43"/>
  <c r="CK14" i="43"/>
  <c r="CJ14" i="43"/>
  <c r="CI14" i="43"/>
  <c r="CH14" i="43"/>
  <c r="CG14" i="43"/>
  <c r="CF14" i="43"/>
  <c r="CE14" i="43"/>
  <c r="CD14" i="43"/>
  <c r="CC14" i="43"/>
  <c r="CB14" i="43"/>
  <c r="CA14" i="43"/>
  <c r="BZ14" i="43"/>
  <c r="BY14" i="43"/>
  <c r="BX14" i="43"/>
  <c r="BW14" i="43"/>
  <c r="BV14" i="43"/>
  <c r="BU14" i="43"/>
  <c r="BT14" i="43"/>
  <c r="BS14" i="43"/>
  <c r="BR14" i="43"/>
  <c r="BQ14" i="43"/>
  <c r="BP14" i="43"/>
  <c r="BO14" i="43"/>
  <c r="BN14" i="43"/>
  <c r="BM14" i="43"/>
  <c r="BL14" i="43"/>
  <c r="BK14" i="43"/>
  <c r="BJ14" i="43"/>
  <c r="BI14" i="43"/>
  <c r="BH14" i="43"/>
  <c r="BG14" i="43"/>
  <c r="BF14" i="43"/>
  <c r="BE14" i="43"/>
  <c r="BD14" i="43"/>
  <c r="BC14" i="43"/>
  <c r="BB14" i="43"/>
  <c r="BA14" i="43"/>
  <c r="AZ14" i="43"/>
  <c r="AY14" i="43"/>
  <c r="AX14" i="43"/>
  <c r="AW14" i="43"/>
  <c r="AV14" i="43"/>
  <c r="AU14" i="43"/>
  <c r="AT14" i="43"/>
  <c r="AS14" i="43"/>
  <c r="AR14" i="43"/>
  <c r="AQ14" i="43"/>
  <c r="AP14" i="43"/>
  <c r="AO14" i="43"/>
  <c r="AN14" i="43"/>
  <c r="AM14" i="43"/>
  <c r="AL14" i="43"/>
  <c r="AK14" i="43"/>
  <c r="AJ14" i="43"/>
  <c r="AI14" i="43"/>
  <c r="AH14" i="43"/>
  <c r="AG14" i="43"/>
  <c r="AF14" i="43"/>
  <c r="AE14" i="43"/>
  <c r="AD14" i="43"/>
  <c r="AC14" i="43"/>
  <c r="AB14" i="43"/>
  <c r="AA14" i="43"/>
  <c r="Z14" i="43"/>
  <c r="Y14" i="43"/>
  <c r="X14" i="43"/>
  <c r="W14" i="43"/>
  <c r="V14" i="43"/>
  <c r="U14" i="43"/>
  <c r="T14" i="43"/>
  <c r="S14" i="43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29" i="43" l="1"/>
  <c r="D3" i="3"/>
  <c r="A133" i="24" l="1"/>
  <c r="A133" i="25"/>
  <c r="A133" i="26"/>
  <c r="A133" i="27"/>
  <c r="A133" i="28"/>
  <c r="A133" i="29"/>
  <c r="A133" i="30"/>
  <c r="A133" i="31"/>
  <c r="A133" i="32"/>
  <c r="A133" i="33"/>
  <c r="A133" i="34"/>
  <c r="A133" i="35"/>
  <c r="A133" i="36"/>
  <c r="A133" i="37"/>
  <c r="A133" i="38"/>
  <c r="A133" i="39"/>
  <c r="A133" i="40"/>
  <c r="A133" i="41"/>
  <c r="A133" i="42"/>
  <c r="A133" i="3"/>
  <c r="B161" i="26" l="1"/>
  <c r="B162" i="26" s="1"/>
  <c r="B163" i="26" s="1"/>
  <c r="B164" i="26" s="1"/>
  <c r="B165" i="26" s="1"/>
  <c r="B166" i="26" s="1"/>
  <c r="B160" i="26"/>
  <c r="E156" i="26"/>
  <c r="A156" i="26"/>
  <c r="E155" i="26"/>
  <c r="A155" i="26"/>
  <c r="E154" i="26"/>
  <c r="E149" i="26"/>
  <c r="E148" i="26"/>
  <c r="E147" i="26"/>
  <c r="E146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E129" i="26"/>
  <c r="A132" i="26"/>
  <c r="E114" i="26"/>
  <c r="E111" i="26"/>
  <c r="E108" i="26"/>
  <c r="E105" i="26"/>
  <c r="E102" i="26"/>
  <c r="E95" i="26"/>
  <c r="E89" i="26"/>
  <c r="E85" i="26"/>
  <c r="E81" i="26"/>
  <c r="E77" i="26"/>
  <c r="E65" i="26"/>
  <c r="E55" i="26"/>
  <c r="E52" i="26"/>
  <c r="E43" i="26"/>
  <c r="E38" i="26"/>
  <c r="B38" i="26"/>
  <c r="B43" i="26" s="1"/>
  <c r="B47" i="26" s="1"/>
  <c r="B48" i="26" s="1"/>
  <c r="B49" i="26" s="1"/>
  <c r="B50" i="26" s="1"/>
  <c r="B51" i="26" s="1"/>
  <c r="B52" i="26" s="1"/>
  <c r="B55" i="26" s="1"/>
  <c r="B58" i="26" s="1"/>
  <c r="B65" i="26" s="1"/>
  <c r="B71" i="26" s="1"/>
  <c r="B72" i="26" s="1"/>
  <c r="B76" i="26" s="1"/>
  <c r="B77" i="26" s="1"/>
  <c r="B80" i="26" s="1"/>
  <c r="B81" i="26" s="1"/>
  <c r="B84" i="26" s="1"/>
  <c r="B85" i="26" s="1"/>
  <c r="B88" i="26" s="1"/>
  <c r="B89" i="26" s="1"/>
  <c r="B95" i="26" s="1"/>
  <c r="B98" i="26" s="1"/>
  <c r="B100" i="26" s="1"/>
  <c r="B101" i="26" s="1"/>
  <c r="B102" i="26" s="1"/>
  <c r="B105" i="26" s="1"/>
  <c r="B108" i="26" s="1"/>
  <c r="B111" i="26" s="1"/>
  <c r="B114" i="26" s="1"/>
  <c r="B117" i="26" s="1"/>
  <c r="B120" i="26" s="1"/>
  <c r="B123" i="26" s="1"/>
  <c r="B125" i="26" s="1"/>
  <c r="B129" i="26" s="1"/>
  <c r="B31" i="26"/>
  <c r="B32" i="26" s="1"/>
  <c r="B33" i="26" s="1"/>
  <c r="B34" i="26" s="1"/>
  <c r="B165" i="27"/>
  <c r="B166" i="27" s="1"/>
  <c r="B161" i="27"/>
  <c r="B162" i="27" s="1"/>
  <c r="B163" i="27" s="1"/>
  <c r="B164" i="27" s="1"/>
  <c r="B160" i="27"/>
  <c r="E156" i="27"/>
  <c r="A156" i="27"/>
  <c r="E155" i="27"/>
  <c r="A155" i="27"/>
  <c r="E154" i="27"/>
  <c r="E149" i="27"/>
  <c r="E148" i="27"/>
  <c r="E147" i="27"/>
  <c r="E146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E129" i="27"/>
  <c r="A132" i="27"/>
  <c r="E114" i="27"/>
  <c r="E111" i="27"/>
  <c r="E108" i="27"/>
  <c r="E105" i="27"/>
  <c r="E102" i="27"/>
  <c r="E95" i="27"/>
  <c r="E89" i="27"/>
  <c r="B89" i="27"/>
  <c r="B95" i="27" s="1"/>
  <c r="B98" i="27" s="1"/>
  <c r="B100" i="27" s="1"/>
  <c r="B101" i="27" s="1"/>
  <c r="B102" i="27" s="1"/>
  <c r="B105" i="27" s="1"/>
  <c r="B108" i="27" s="1"/>
  <c r="B111" i="27" s="1"/>
  <c r="B114" i="27" s="1"/>
  <c r="B117" i="27" s="1"/>
  <c r="B120" i="27" s="1"/>
  <c r="B123" i="27" s="1"/>
  <c r="B125" i="27" s="1"/>
  <c r="B129" i="27" s="1"/>
  <c r="E85" i="27"/>
  <c r="E81" i="27"/>
  <c r="E77" i="27"/>
  <c r="E65" i="27"/>
  <c r="E55" i="27"/>
  <c r="E52" i="27"/>
  <c r="E43" i="27"/>
  <c r="E38" i="27"/>
  <c r="B31" i="27"/>
  <c r="B32" i="27" s="1"/>
  <c r="B33" i="27" s="1"/>
  <c r="B34" i="27" s="1"/>
  <c r="B38" i="27" s="1"/>
  <c r="B43" i="27" s="1"/>
  <c r="B47" i="27" s="1"/>
  <c r="B48" i="27" s="1"/>
  <c r="B49" i="27" s="1"/>
  <c r="B50" i="27" s="1"/>
  <c r="B51" i="27" s="1"/>
  <c r="B52" i="27" s="1"/>
  <c r="B55" i="27" s="1"/>
  <c r="B58" i="27" s="1"/>
  <c r="B65" i="27" s="1"/>
  <c r="B71" i="27" s="1"/>
  <c r="B72" i="27" s="1"/>
  <c r="B76" i="27" s="1"/>
  <c r="B77" i="27" s="1"/>
  <c r="B80" i="27" s="1"/>
  <c r="B81" i="27" s="1"/>
  <c r="B84" i="27" s="1"/>
  <c r="B85" i="27" s="1"/>
  <c r="B88" i="27" s="1"/>
  <c r="B161" i="28"/>
  <c r="B162" i="28" s="1"/>
  <c r="B163" i="28" s="1"/>
  <c r="B164" i="28" s="1"/>
  <c r="B165" i="28" s="1"/>
  <c r="B166" i="28" s="1"/>
  <c r="B160" i="28"/>
  <c r="E156" i="28"/>
  <c r="A156" i="28"/>
  <c r="E155" i="28"/>
  <c r="A155" i="28"/>
  <c r="E154" i="28"/>
  <c r="E149" i="28"/>
  <c r="E148" i="28"/>
  <c r="E147" i="28"/>
  <c r="E146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E129" i="28"/>
  <c r="A132" i="28"/>
  <c r="E114" i="28"/>
  <c r="E111" i="28"/>
  <c r="E108" i="28"/>
  <c r="E105" i="28"/>
  <c r="E102" i="28"/>
  <c r="E95" i="28"/>
  <c r="E89" i="28"/>
  <c r="E85" i="28"/>
  <c r="E81" i="28"/>
  <c r="E77" i="28"/>
  <c r="E65" i="28"/>
  <c r="E55" i="28"/>
  <c r="E52" i="28"/>
  <c r="E43" i="28"/>
  <c r="E38" i="28"/>
  <c r="B38" i="28"/>
  <c r="B43" i="28" s="1"/>
  <c r="B47" i="28" s="1"/>
  <c r="B48" i="28" s="1"/>
  <c r="B49" i="28" s="1"/>
  <c r="B50" i="28" s="1"/>
  <c r="B51" i="28" s="1"/>
  <c r="B52" i="28" s="1"/>
  <c r="B55" i="28" s="1"/>
  <c r="B58" i="28" s="1"/>
  <c r="B65" i="28" s="1"/>
  <c r="B71" i="28" s="1"/>
  <c r="B72" i="28" s="1"/>
  <c r="B76" i="28" s="1"/>
  <c r="B77" i="28" s="1"/>
  <c r="B80" i="28" s="1"/>
  <c r="B81" i="28" s="1"/>
  <c r="B84" i="28" s="1"/>
  <c r="B85" i="28" s="1"/>
  <c r="B88" i="28" s="1"/>
  <c r="B89" i="28" s="1"/>
  <c r="B95" i="28" s="1"/>
  <c r="B98" i="28" s="1"/>
  <c r="B100" i="28" s="1"/>
  <c r="B101" i="28" s="1"/>
  <c r="B102" i="28" s="1"/>
  <c r="B105" i="28" s="1"/>
  <c r="B108" i="28" s="1"/>
  <c r="B111" i="28" s="1"/>
  <c r="B114" i="28" s="1"/>
  <c r="B117" i="28" s="1"/>
  <c r="B120" i="28" s="1"/>
  <c r="B123" i="28" s="1"/>
  <c r="B125" i="28" s="1"/>
  <c r="B129" i="28" s="1"/>
  <c r="B31" i="28"/>
  <c r="B32" i="28" s="1"/>
  <c r="B33" i="28" s="1"/>
  <c r="B34" i="28" s="1"/>
  <c r="B165" i="29"/>
  <c r="B166" i="29" s="1"/>
  <c r="B161" i="29"/>
  <c r="B162" i="29" s="1"/>
  <c r="B163" i="29" s="1"/>
  <c r="B164" i="29" s="1"/>
  <c r="B160" i="29"/>
  <c r="E156" i="29"/>
  <c r="A156" i="29"/>
  <c r="E155" i="29"/>
  <c r="A155" i="29"/>
  <c r="E154" i="29"/>
  <c r="E149" i="29"/>
  <c r="E148" i="29"/>
  <c r="E147" i="29"/>
  <c r="E146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E129" i="29"/>
  <c r="A132" i="29"/>
  <c r="E114" i="29"/>
  <c r="E111" i="29"/>
  <c r="E108" i="29"/>
  <c r="E105" i="29"/>
  <c r="E102" i="29"/>
  <c r="E95" i="29"/>
  <c r="E89" i="29"/>
  <c r="E85" i="29"/>
  <c r="E81" i="29"/>
  <c r="E77" i="29"/>
  <c r="E65" i="29"/>
  <c r="E55" i="29"/>
  <c r="E52" i="29"/>
  <c r="E43" i="29"/>
  <c r="E38" i="29"/>
  <c r="B31" i="29"/>
  <c r="B32" i="29" s="1"/>
  <c r="B33" i="29" s="1"/>
  <c r="B34" i="29" s="1"/>
  <c r="B38" i="29" s="1"/>
  <c r="B43" i="29" s="1"/>
  <c r="B47" i="29" s="1"/>
  <c r="B48" i="29" s="1"/>
  <c r="B49" i="29" s="1"/>
  <c r="B50" i="29" s="1"/>
  <c r="B51" i="29" s="1"/>
  <c r="B52" i="29" s="1"/>
  <c r="B55" i="29" s="1"/>
  <c r="B58" i="29" s="1"/>
  <c r="B65" i="29" s="1"/>
  <c r="B71" i="29" s="1"/>
  <c r="B72" i="29" s="1"/>
  <c r="B76" i="29" s="1"/>
  <c r="B77" i="29" s="1"/>
  <c r="B80" i="29" s="1"/>
  <c r="B81" i="29" s="1"/>
  <c r="B84" i="29" s="1"/>
  <c r="B85" i="29" s="1"/>
  <c r="B88" i="29" s="1"/>
  <c r="B89" i="29" s="1"/>
  <c r="B95" i="29" s="1"/>
  <c r="B98" i="29" s="1"/>
  <c r="B100" i="29" s="1"/>
  <c r="B101" i="29" s="1"/>
  <c r="B102" i="29" s="1"/>
  <c r="B105" i="29" s="1"/>
  <c r="B108" i="29" s="1"/>
  <c r="B111" i="29" s="1"/>
  <c r="B114" i="29" s="1"/>
  <c r="B117" i="29" s="1"/>
  <c r="B120" i="29" s="1"/>
  <c r="B123" i="29" s="1"/>
  <c r="B125" i="29" s="1"/>
  <c r="B129" i="29" s="1"/>
  <c r="B161" i="30"/>
  <c r="B162" i="30" s="1"/>
  <c r="B163" i="30" s="1"/>
  <c r="B164" i="30" s="1"/>
  <c r="B165" i="30" s="1"/>
  <c r="B166" i="30" s="1"/>
  <c r="B160" i="30"/>
  <c r="E156" i="30"/>
  <c r="A156" i="30"/>
  <c r="E155" i="30"/>
  <c r="A155" i="30"/>
  <c r="E154" i="30"/>
  <c r="E149" i="30"/>
  <c r="E148" i="30"/>
  <c r="E147" i="30"/>
  <c r="E146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E129" i="30"/>
  <c r="A132" i="30"/>
  <c r="E114" i="30"/>
  <c r="E111" i="30"/>
  <c r="E108" i="30"/>
  <c r="E105" i="30"/>
  <c r="E102" i="30"/>
  <c r="E95" i="30"/>
  <c r="E89" i="30"/>
  <c r="E85" i="30"/>
  <c r="E81" i="30"/>
  <c r="E77" i="30"/>
  <c r="E65" i="30"/>
  <c r="E55" i="30"/>
  <c r="E52" i="30"/>
  <c r="E43" i="30"/>
  <c r="E38" i="30"/>
  <c r="B38" i="30"/>
  <c r="B43" i="30" s="1"/>
  <c r="B47" i="30" s="1"/>
  <c r="B48" i="30" s="1"/>
  <c r="B49" i="30" s="1"/>
  <c r="B50" i="30" s="1"/>
  <c r="B51" i="30" s="1"/>
  <c r="B52" i="30" s="1"/>
  <c r="B55" i="30" s="1"/>
  <c r="B58" i="30" s="1"/>
  <c r="B65" i="30" s="1"/>
  <c r="B71" i="30" s="1"/>
  <c r="B72" i="30" s="1"/>
  <c r="B76" i="30" s="1"/>
  <c r="B77" i="30" s="1"/>
  <c r="B80" i="30" s="1"/>
  <c r="B81" i="30" s="1"/>
  <c r="B84" i="30" s="1"/>
  <c r="B85" i="30" s="1"/>
  <c r="B88" i="30" s="1"/>
  <c r="B89" i="30" s="1"/>
  <c r="B95" i="30" s="1"/>
  <c r="B98" i="30" s="1"/>
  <c r="B100" i="30" s="1"/>
  <c r="B101" i="30" s="1"/>
  <c r="B102" i="30" s="1"/>
  <c r="B105" i="30" s="1"/>
  <c r="B108" i="30" s="1"/>
  <c r="B111" i="30" s="1"/>
  <c r="B114" i="30" s="1"/>
  <c r="B117" i="30" s="1"/>
  <c r="B120" i="30" s="1"/>
  <c r="B123" i="30" s="1"/>
  <c r="B125" i="30" s="1"/>
  <c r="B129" i="30" s="1"/>
  <c r="B31" i="30"/>
  <c r="B32" i="30" s="1"/>
  <c r="B33" i="30" s="1"/>
  <c r="B34" i="30" s="1"/>
  <c r="B165" i="31"/>
  <c r="B166" i="31" s="1"/>
  <c r="B161" i="31"/>
  <c r="B162" i="31" s="1"/>
  <c r="B163" i="31" s="1"/>
  <c r="B164" i="31" s="1"/>
  <c r="B160" i="31"/>
  <c r="E156" i="31"/>
  <c r="A156" i="31"/>
  <c r="E155" i="31"/>
  <c r="A155" i="31"/>
  <c r="E154" i="31"/>
  <c r="E149" i="31"/>
  <c r="E148" i="31"/>
  <c r="E147" i="31"/>
  <c r="E146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E129" i="31"/>
  <c r="A132" i="31"/>
  <c r="E114" i="31"/>
  <c r="E111" i="31"/>
  <c r="E108" i="31"/>
  <c r="E105" i="31"/>
  <c r="E102" i="31"/>
  <c r="E95" i="31"/>
  <c r="E89" i="31"/>
  <c r="E85" i="31"/>
  <c r="E81" i="31"/>
  <c r="E77" i="31"/>
  <c r="E65" i="31"/>
  <c r="E55" i="31"/>
  <c r="E52" i="31"/>
  <c r="E43" i="31"/>
  <c r="E38" i="31"/>
  <c r="B31" i="31"/>
  <c r="B32" i="31" s="1"/>
  <c r="B33" i="31" s="1"/>
  <c r="B34" i="31" s="1"/>
  <c r="B38" i="31" s="1"/>
  <c r="B43" i="31" s="1"/>
  <c r="B47" i="31" s="1"/>
  <c r="B48" i="31" s="1"/>
  <c r="B49" i="31" s="1"/>
  <c r="B50" i="31" s="1"/>
  <c r="B51" i="31" s="1"/>
  <c r="B52" i="31" s="1"/>
  <c r="B55" i="31" s="1"/>
  <c r="B58" i="31" s="1"/>
  <c r="B65" i="31" s="1"/>
  <c r="B71" i="31" s="1"/>
  <c r="B72" i="31" s="1"/>
  <c r="B76" i="31" s="1"/>
  <c r="B77" i="31" s="1"/>
  <c r="B80" i="31" s="1"/>
  <c r="B81" i="31" s="1"/>
  <c r="B84" i="31" s="1"/>
  <c r="B85" i="31" s="1"/>
  <c r="B88" i="31" s="1"/>
  <c r="B89" i="31" s="1"/>
  <c r="B95" i="31" s="1"/>
  <c r="B98" i="31" s="1"/>
  <c r="B100" i="31" s="1"/>
  <c r="B101" i="31" s="1"/>
  <c r="B102" i="31" s="1"/>
  <c r="B105" i="31" s="1"/>
  <c r="B108" i="31" s="1"/>
  <c r="B111" i="31" s="1"/>
  <c r="B114" i="31" s="1"/>
  <c r="B117" i="31" s="1"/>
  <c r="B120" i="31" s="1"/>
  <c r="B123" i="31" s="1"/>
  <c r="B125" i="31" s="1"/>
  <c r="B129" i="31" s="1"/>
  <c r="B161" i="32"/>
  <c r="B162" i="32" s="1"/>
  <c r="B163" i="32" s="1"/>
  <c r="B164" i="32" s="1"/>
  <c r="B165" i="32" s="1"/>
  <c r="B166" i="32" s="1"/>
  <c r="B160" i="32"/>
  <c r="E156" i="32"/>
  <c r="A156" i="32"/>
  <c r="E155" i="32"/>
  <c r="A155" i="32"/>
  <c r="E154" i="32"/>
  <c r="E149" i="32"/>
  <c r="E148" i="32"/>
  <c r="E147" i="32"/>
  <c r="E146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E129" i="32"/>
  <c r="A132" i="32"/>
  <c r="E114" i="32"/>
  <c r="E111" i="32"/>
  <c r="E108" i="32"/>
  <c r="E105" i="32"/>
  <c r="E102" i="32"/>
  <c r="B98" i="32"/>
  <c r="B100" i="32" s="1"/>
  <c r="B101" i="32" s="1"/>
  <c r="B102" i="32" s="1"/>
  <c r="B105" i="32" s="1"/>
  <c r="B108" i="32" s="1"/>
  <c r="B111" i="32" s="1"/>
  <c r="B114" i="32" s="1"/>
  <c r="B117" i="32" s="1"/>
  <c r="B120" i="32" s="1"/>
  <c r="B123" i="32" s="1"/>
  <c r="B125" i="32" s="1"/>
  <c r="B129" i="32" s="1"/>
  <c r="E95" i="32"/>
  <c r="E89" i="32"/>
  <c r="E85" i="32"/>
  <c r="E81" i="32"/>
  <c r="E77" i="32"/>
  <c r="E65" i="32"/>
  <c r="E55" i="32"/>
  <c r="E52" i="32"/>
  <c r="B51" i="32"/>
  <c r="B52" i="32" s="1"/>
  <c r="B55" i="32" s="1"/>
  <c r="B58" i="32" s="1"/>
  <c r="B65" i="32" s="1"/>
  <c r="B71" i="32" s="1"/>
  <c r="B72" i="32" s="1"/>
  <c r="B76" i="32" s="1"/>
  <c r="B77" i="32" s="1"/>
  <c r="B80" i="32" s="1"/>
  <c r="B81" i="32" s="1"/>
  <c r="B84" i="32" s="1"/>
  <c r="B85" i="32" s="1"/>
  <c r="B88" i="32" s="1"/>
  <c r="B89" i="32" s="1"/>
  <c r="B95" i="32" s="1"/>
  <c r="E43" i="32"/>
  <c r="E38" i="32"/>
  <c r="B38" i="32"/>
  <c r="B43" i="32" s="1"/>
  <c r="B47" i="32" s="1"/>
  <c r="B48" i="32" s="1"/>
  <c r="B49" i="32" s="1"/>
  <c r="B50" i="32" s="1"/>
  <c r="B31" i="32"/>
  <c r="B32" i="32" s="1"/>
  <c r="B33" i="32" s="1"/>
  <c r="B34" i="32" s="1"/>
  <c r="B161" i="33"/>
  <c r="B162" i="33" s="1"/>
  <c r="B163" i="33" s="1"/>
  <c r="B164" i="33" s="1"/>
  <c r="B165" i="33" s="1"/>
  <c r="B166" i="33" s="1"/>
  <c r="B160" i="33"/>
  <c r="E156" i="33"/>
  <c r="A156" i="33"/>
  <c r="E155" i="33"/>
  <c r="A155" i="33"/>
  <c r="E154" i="33"/>
  <c r="E149" i="33"/>
  <c r="E148" i="33"/>
  <c r="E147" i="33"/>
  <c r="E146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E129" i="33"/>
  <c r="A132" i="33"/>
  <c r="E114" i="33"/>
  <c r="E111" i="33"/>
  <c r="E108" i="33"/>
  <c r="E105" i="33"/>
  <c r="E102" i="33"/>
  <c r="E95" i="33"/>
  <c r="E89" i="33"/>
  <c r="E85" i="33"/>
  <c r="E81" i="33"/>
  <c r="E77" i="33"/>
  <c r="E65" i="33"/>
  <c r="E55" i="33"/>
  <c r="E52" i="33"/>
  <c r="E43" i="33"/>
  <c r="E38" i="33"/>
  <c r="B32" i="33"/>
  <c r="B33" i="33" s="1"/>
  <c r="B34" i="33" s="1"/>
  <c r="B38" i="33" s="1"/>
  <c r="B43" i="33" s="1"/>
  <c r="B47" i="33" s="1"/>
  <c r="B48" i="33" s="1"/>
  <c r="B49" i="33" s="1"/>
  <c r="B50" i="33" s="1"/>
  <c r="B51" i="33" s="1"/>
  <c r="B52" i="33" s="1"/>
  <c r="B55" i="33" s="1"/>
  <c r="B58" i="33" s="1"/>
  <c r="B65" i="33" s="1"/>
  <c r="B71" i="33" s="1"/>
  <c r="B72" i="33" s="1"/>
  <c r="B76" i="33" s="1"/>
  <c r="B77" i="33" s="1"/>
  <c r="B80" i="33" s="1"/>
  <c r="B81" i="33" s="1"/>
  <c r="B84" i="33" s="1"/>
  <c r="B85" i="33" s="1"/>
  <c r="B88" i="33" s="1"/>
  <c r="B89" i="33" s="1"/>
  <c r="B95" i="33" s="1"/>
  <c r="B98" i="33" s="1"/>
  <c r="B100" i="33" s="1"/>
  <c r="B101" i="33" s="1"/>
  <c r="B102" i="33" s="1"/>
  <c r="B105" i="33" s="1"/>
  <c r="B108" i="33" s="1"/>
  <c r="B111" i="33" s="1"/>
  <c r="B114" i="33" s="1"/>
  <c r="B117" i="33" s="1"/>
  <c r="B120" i="33" s="1"/>
  <c r="B123" i="33" s="1"/>
  <c r="B125" i="33" s="1"/>
  <c r="B129" i="33" s="1"/>
  <c r="B31" i="33"/>
  <c r="B160" i="34"/>
  <c r="B161" i="34" s="1"/>
  <c r="B162" i="34" s="1"/>
  <c r="B163" i="34" s="1"/>
  <c r="B164" i="34" s="1"/>
  <c r="B165" i="34" s="1"/>
  <c r="B166" i="34" s="1"/>
  <c r="E156" i="34"/>
  <c r="A156" i="34"/>
  <c r="A155" i="34"/>
  <c r="E154" i="34"/>
  <c r="E155" i="34" s="1"/>
  <c r="E149" i="34"/>
  <c r="E148" i="34"/>
  <c r="E147" i="34"/>
  <c r="E146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2" i="34"/>
  <c r="E129" i="34" s="1"/>
  <c r="E114" i="34"/>
  <c r="E111" i="34"/>
  <c r="E108" i="34"/>
  <c r="E105" i="34"/>
  <c r="E102" i="34"/>
  <c r="E95" i="34"/>
  <c r="E89" i="34"/>
  <c r="E85" i="34"/>
  <c r="E81" i="34"/>
  <c r="E77" i="34"/>
  <c r="E65" i="34"/>
  <c r="E55" i="34"/>
  <c r="E52" i="34"/>
  <c r="E43" i="34"/>
  <c r="E38" i="34"/>
  <c r="B32" i="34"/>
  <c r="B33" i="34" s="1"/>
  <c r="B34" i="34" s="1"/>
  <c r="B38" i="34" s="1"/>
  <c r="B43" i="34" s="1"/>
  <c r="B47" i="34" s="1"/>
  <c r="B48" i="34" s="1"/>
  <c r="B49" i="34" s="1"/>
  <c r="B50" i="34" s="1"/>
  <c r="B51" i="34" s="1"/>
  <c r="B52" i="34" s="1"/>
  <c r="B55" i="34" s="1"/>
  <c r="B58" i="34" s="1"/>
  <c r="B65" i="34" s="1"/>
  <c r="B71" i="34" s="1"/>
  <c r="B72" i="34" s="1"/>
  <c r="B76" i="34" s="1"/>
  <c r="B77" i="34" s="1"/>
  <c r="B80" i="34" s="1"/>
  <c r="B81" i="34" s="1"/>
  <c r="B84" i="34" s="1"/>
  <c r="B85" i="34" s="1"/>
  <c r="B88" i="34" s="1"/>
  <c r="B89" i="34" s="1"/>
  <c r="B95" i="34" s="1"/>
  <c r="B98" i="34" s="1"/>
  <c r="B100" i="34" s="1"/>
  <c r="B101" i="34" s="1"/>
  <c r="B102" i="34" s="1"/>
  <c r="B105" i="34" s="1"/>
  <c r="B108" i="34" s="1"/>
  <c r="B111" i="34" s="1"/>
  <c r="B114" i="34" s="1"/>
  <c r="B117" i="34" s="1"/>
  <c r="B120" i="34" s="1"/>
  <c r="B123" i="34" s="1"/>
  <c r="B125" i="34" s="1"/>
  <c r="B129" i="34" s="1"/>
  <c r="B31" i="34"/>
  <c r="B160" i="35"/>
  <c r="B161" i="35" s="1"/>
  <c r="B162" i="35" s="1"/>
  <c r="B163" i="35" s="1"/>
  <c r="B164" i="35" s="1"/>
  <c r="B165" i="35" s="1"/>
  <c r="B166" i="35" s="1"/>
  <c r="E156" i="35"/>
  <c r="A156" i="35"/>
  <c r="A155" i="35"/>
  <c r="E154" i="35"/>
  <c r="E155" i="35" s="1"/>
  <c r="E149" i="35"/>
  <c r="E148" i="35"/>
  <c r="E147" i="35"/>
  <c r="E146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2" i="35"/>
  <c r="E129" i="35" s="1"/>
  <c r="E114" i="35"/>
  <c r="E111" i="35"/>
  <c r="E108" i="35"/>
  <c r="E105" i="35"/>
  <c r="E102" i="35"/>
  <c r="E95" i="35"/>
  <c r="E89" i="35"/>
  <c r="E85" i="35"/>
  <c r="E81" i="35"/>
  <c r="E77" i="35"/>
  <c r="E65" i="35"/>
  <c r="E55" i="35"/>
  <c r="E52" i="35"/>
  <c r="E43" i="35"/>
  <c r="E38" i="35"/>
  <c r="B34" i="35"/>
  <c r="B38" i="35" s="1"/>
  <c r="B43" i="35" s="1"/>
  <c r="B47" i="35" s="1"/>
  <c r="B48" i="35" s="1"/>
  <c r="B49" i="35" s="1"/>
  <c r="B50" i="35" s="1"/>
  <c r="B51" i="35" s="1"/>
  <c r="B52" i="35" s="1"/>
  <c r="B55" i="35" s="1"/>
  <c r="B58" i="35" s="1"/>
  <c r="B65" i="35" s="1"/>
  <c r="B71" i="35" s="1"/>
  <c r="B72" i="35" s="1"/>
  <c r="B76" i="35" s="1"/>
  <c r="B77" i="35" s="1"/>
  <c r="B80" i="35" s="1"/>
  <c r="B81" i="35" s="1"/>
  <c r="B84" i="35" s="1"/>
  <c r="B85" i="35" s="1"/>
  <c r="B88" i="35" s="1"/>
  <c r="B89" i="35" s="1"/>
  <c r="B95" i="35" s="1"/>
  <c r="B98" i="35" s="1"/>
  <c r="B100" i="35" s="1"/>
  <c r="B101" i="35" s="1"/>
  <c r="B102" i="35" s="1"/>
  <c r="B105" i="35" s="1"/>
  <c r="B108" i="35" s="1"/>
  <c r="B111" i="35" s="1"/>
  <c r="B114" i="35" s="1"/>
  <c r="B117" i="35" s="1"/>
  <c r="B120" i="35" s="1"/>
  <c r="B123" i="35" s="1"/>
  <c r="B125" i="35" s="1"/>
  <c r="B129" i="35" s="1"/>
  <c r="B32" i="35"/>
  <c r="B33" i="35" s="1"/>
  <c r="B31" i="35"/>
  <c r="B162" i="36"/>
  <c r="B163" i="36" s="1"/>
  <c r="B164" i="36" s="1"/>
  <c r="B165" i="36" s="1"/>
  <c r="B166" i="36" s="1"/>
  <c r="B160" i="36"/>
  <c r="B161" i="36" s="1"/>
  <c r="E156" i="36"/>
  <c r="A156" i="36"/>
  <c r="A155" i="36"/>
  <c r="E154" i="36"/>
  <c r="E155" i="36" s="1"/>
  <c r="E149" i="36"/>
  <c r="E148" i="36"/>
  <c r="E147" i="36"/>
  <c r="E146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2" i="36"/>
  <c r="E129" i="36" s="1"/>
  <c r="E114" i="36"/>
  <c r="E111" i="36"/>
  <c r="E108" i="36"/>
  <c r="E105" i="36"/>
  <c r="E102" i="36"/>
  <c r="E95" i="36"/>
  <c r="E89" i="36"/>
  <c r="E85" i="36"/>
  <c r="E81" i="36"/>
  <c r="E77" i="36"/>
  <c r="E65" i="36"/>
  <c r="E55" i="36"/>
  <c r="E52" i="36"/>
  <c r="E43" i="36"/>
  <c r="E38" i="36"/>
  <c r="B32" i="36"/>
  <c r="B33" i="36" s="1"/>
  <c r="B34" i="36" s="1"/>
  <c r="B38" i="36" s="1"/>
  <c r="B43" i="36" s="1"/>
  <c r="B47" i="36" s="1"/>
  <c r="B48" i="36" s="1"/>
  <c r="B49" i="36" s="1"/>
  <c r="B50" i="36" s="1"/>
  <c r="B51" i="36" s="1"/>
  <c r="B52" i="36" s="1"/>
  <c r="B55" i="36" s="1"/>
  <c r="B58" i="36" s="1"/>
  <c r="B65" i="36" s="1"/>
  <c r="B71" i="36" s="1"/>
  <c r="B72" i="36" s="1"/>
  <c r="B76" i="36" s="1"/>
  <c r="B77" i="36" s="1"/>
  <c r="B80" i="36" s="1"/>
  <c r="B81" i="36" s="1"/>
  <c r="B84" i="36" s="1"/>
  <c r="B85" i="36" s="1"/>
  <c r="B88" i="36" s="1"/>
  <c r="B89" i="36" s="1"/>
  <c r="B95" i="36" s="1"/>
  <c r="B98" i="36" s="1"/>
  <c r="B100" i="36" s="1"/>
  <c r="B101" i="36" s="1"/>
  <c r="B102" i="36" s="1"/>
  <c r="B105" i="36" s="1"/>
  <c r="B108" i="36" s="1"/>
  <c r="B111" i="36" s="1"/>
  <c r="B114" i="36" s="1"/>
  <c r="B117" i="36" s="1"/>
  <c r="B120" i="36" s="1"/>
  <c r="B123" i="36" s="1"/>
  <c r="B125" i="36" s="1"/>
  <c r="B129" i="36" s="1"/>
  <c r="B31" i="36"/>
  <c r="B164" i="37"/>
  <c r="B165" i="37" s="1"/>
  <c r="B166" i="37" s="1"/>
  <c r="B160" i="37"/>
  <c r="B161" i="37" s="1"/>
  <c r="B162" i="37" s="1"/>
  <c r="B163" i="37" s="1"/>
  <c r="E156" i="37"/>
  <c r="A156" i="37"/>
  <c r="A155" i="37"/>
  <c r="E154" i="37"/>
  <c r="E155" i="37" s="1"/>
  <c r="E149" i="37"/>
  <c r="E148" i="37"/>
  <c r="E147" i="37"/>
  <c r="E146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2" i="37"/>
  <c r="E114" i="37"/>
  <c r="E111" i="37"/>
  <c r="E108" i="37"/>
  <c r="E105" i="37"/>
  <c r="E102" i="37"/>
  <c r="E95" i="37"/>
  <c r="E89" i="37"/>
  <c r="E85" i="37"/>
  <c r="E81" i="37"/>
  <c r="E77" i="37"/>
  <c r="E65" i="37"/>
  <c r="E55" i="37"/>
  <c r="E52" i="37"/>
  <c r="E43" i="37"/>
  <c r="E38" i="37"/>
  <c r="B34" i="37"/>
  <c r="B38" i="37" s="1"/>
  <c r="B43" i="37" s="1"/>
  <c r="B47" i="37" s="1"/>
  <c r="B48" i="37" s="1"/>
  <c r="B49" i="37" s="1"/>
  <c r="B50" i="37" s="1"/>
  <c r="B51" i="37" s="1"/>
  <c r="B52" i="37" s="1"/>
  <c r="B55" i="37" s="1"/>
  <c r="B58" i="37" s="1"/>
  <c r="B65" i="37" s="1"/>
  <c r="B71" i="37" s="1"/>
  <c r="B72" i="37" s="1"/>
  <c r="B76" i="37" s="1"/>
  <c r="B77" i="37" s="1"/>
  <c r="B80" i="37" s="1"/>
  <c r="B81" i="37" s="1"/>
  <c r="B84" i="37" s="1"/>
  <c r="B85" i="37" s="1"/>
  <c r="B88" i="37" s="1"/>
  <c r="B89" i="37" s="1"/>
  <c r="B95" i="37" s="1"/>
  <c r="B98" i="37" s="1"/>
  <c r="B100" i="37" s="1"/>
  <c r="B101" i="37" s="1"/>
  <c r="B102" i="37" s="1"/>
  <c r="B105" i="37" s="1"/>
  <c r="B108" i="37" s="1"/>
  <c r="B111" i="37" s="1"/>
  <c r="B114" i="37" s="1"/>
  <c r="B117" i="37" s="1"/>
  <c r="B120" i="37" s="1"/>
  <c r="B123" i="37" s="1"/>
  <c r="B125" i="37" s="1"/>
  <c r="B129" i="37" s="1"/>
  <c r="B32" i="37"/>
  <c r="B33" i="37" s="1"/>
  <c r="B31" i="37"/>
  <c r="B162" i="38"/>
  <c r="B163" i="38" s="1"/>
  <c r="B164" i="38" s="1"/>
  <c r="B165" i="38" s="1"/>
  <c r="B166" i="38" s="1"/>
  <c r="B160" i="38"/>
  <c r="B161" i="38" s="1"/>
  <c r="E156" i="38"/>
  <c r="A156" i="38"/>
  <c r="A155" i="38"/>
  <c r="E154" i="38"/>
  <c r="E155" i="38" s="1"/>
  <c r="E149" i="38"/>
  <c r="E148" i="38"/>
  <c r="E147" i="38"/>
  <c r="E146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2" i="38"/>
  <c r="E114" i="38"/>
  <c r="E111" i="38"/>
  <c r="E108" i="38"/>
  <c r="E105" i="38"/>
  <c r="E102" i="38"/>
  <c r="E95" i="38"/>
  <c r="E89" i="38"/>
  <c r="E85" i="38"/>
  <c r="E81" i="38"/>
  <c r="E77" i="38"/>
  <c r="E65" i="38"/>
  <c r="E55" i="38"/>
  <c r="E52" i="38"/>
  <c r="E43" i="38"/>
  <c r="E38" i="38"/>
  <c r="B33" i="38"/>
  <c r="B34" i="38" s="1"/>
  <c r="B38" i="38" s="1"/>
  <c r="B43" i="38" s="1"/>
  <c r="B47" i="38" s="1"/>
  <c r="B48" i="38" s="1"/>
  <c r="B49" i="38" s="1"/>
  <c r="B50" i="38" s="1"/>
  <c r="B51" i="38" s="1"/>
  <c r="B52" i="38" s="1"/>
  <c r="B55" i="38" s="1"/>
  <c r="B58" i="38" s="1"/>
  <c r="B65" i="38" s="1"/>
  <c r="B71" i="38" s="1"/>
  <c r="B72" i="38" s="1"/>
  <c r="B76" i="38" s="1"/>
  <c r="B77" i="38" s="1"/>
  <c r="B80" i="38" s="1"/>
  <c r="B81" i="38" s="1"/>
  <c r="B84" i="38" s="1"/>
  <c r="B85" i="38" s="1"/>
  <c r="B88" i="38" s="1"/>
  <c r="B89" i="38" s="1"/>
  <c r="B95" i="38" s="1"/>
  <c r="B98" i="38" s="1"/>
  <c r="B100" i="38" s="1"/>
  <c r="B101" i="38" s="1"/>
  <c r="B102" i="38" s="1"/>
  <c r="B105" i="38" s="1"/>
  <c r="B108" i="38" s="1"/>
  <c r="B111" i="38" s="1"/>
  <c r="B114" i="38" s="1"/>
  <c r="B117" i="38" s="1"/>
  <c r="B120" i="38" s="1"/>
  <c r="B123" i="38" s="1"/>
  <c r="B125" i="38" s="1"/>
  <c r="B129" i="38" s="1"/>
  <c r="B32" i="38"/>
  <c r="B31" i="38"/>
  <c r="B162" i="39"/>
  <c r="B163" i="39" s="1"/>
  <c r="B164" i="39" s="1"/>
  <c r="B165" i="39" s="1"/>
  <c r="B166" i="39" s="1"/>
  <c r="B160" i="39"/>
  <c r="B161" i="39" s="1"/>
  <c r="E156" i="39"/>
  <c r="A156" i="39"/>
  <c r="A155" i="39"/>
  <c r="E154" i="39"/>
  <c r="E155" i="39" s="1"/>
  <c r="E149" i="39"/>
  <c r="E148" i="39"/>
  <c r="E147" i="39"/>
  <c r="E146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2" i="39"/>
  <c r="E114" i="39"/>
  <c r="E111" i="39"/>
  <c r="E108" i="39"/>
  <c r="E105" i="39"/>
  <c r="E102" i="39"/>
  <c r="E95" i="39"/>
  <c r="E89" i="39"/>
  <c r="E85" i="39"/>
  <c r="E81" i="39"/>
  <c r="E77" i="39"/>
  <c r="E65" i="39"/>
  <c r="E55" i="39"/>
  <c r="E52" i="39"/>
  <c r="E43" i="39"/>
  <c r="E38" i="39"/>
  <c r="B31" i="39"/>
  <c r="B32" i="39" s="1"/>
  <c r="B33" i="39" s="1"/>
  <c r="B34" i="39" s="1"/>
  <c r="B38" i="39" s="1"/>
  <c r="B43" i="39" s="1"/>
  <c r="B47" i="39" s="1"/>
  <c r="B48" i="39" s="1"/>
  <c r="B49" i="39" s="1"/>
  <c r="B50" i="39" s="1"/>
  <c r="B51" i="39" s="1"/>
  <c r="B52" i="39" s="1"/>
  <c r="B55" i="39" s="1"/>
  <c r="B58" i="39" s="1"/>
  <c r="B65" i="39" s="1"/>
  <c r="B71" i="39" s="1"/>
  <c r="B72" i="39" s="1"/>
  <c r="B76" i="39" s="1"/>
  <c r="B77" i="39" s="1"/>
  <c r="B80" i="39" s="1"/>
  <c r="B81" i="39" s="1"/>
  <c r="B84" i="39" s="1"/>
  <c r="B85" i="39" s="1"/>
  <c r="B88" i="39" s="1"/>
  <c r="B89" i="39" s="1"/>
  <c r="B95" i="39" s="1"/>
  <c r="B98" i="39" s="1"/>
  <c r="B100" i="39" s="1"/>
  <c r="B101" i="39" s="1"/>
  <c r="B102" i="39" s="1"/>
  <c r="B105" i="39" s="1"/>
  <c r="B108" i="39" s="1"/>
  <c r="B111" i="39" s="1"/>
  <c r="B114" i="39" s="1"/>
  <c r="B117" i="39" s="1"/>
  <c r="B120" i="39" s="1"/>
  <c r="B123" i="39" s="1"/>
  <c r="B125" i="39" s="1"/>
  <c r="B129" i="39" s="1"/>
  <c r="B161" i="40"/>
  <c r="B162" i="40" s="1"/>
  <c r="B163" i="40" s="1"/>
  <c r="B164" i="40" s="1"/>
  <c r="B165" i="40" s="1"/>
  <c r="B166" i="40" s="1"/>
  <c r="B160" i="40"/>
  <c r="E156" i="40"/>
  <c r="A156" i="40"/>
  <c r="E155" i="40"/>
  <c r="A155" i="40"/>
  <c r="E154" i="40"/>
  <c r="E149" i="40"/>
  <c r="E148" i="40"/>
  <c r="E147" i="40"/>
  <c r="E146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E129" i="40"/>
  <c r="A132" i="40"/>
  <c r="E114" i="40"/>
  <c r="E111" i="40"/>
  <c r="E108" i="40"/>
  <c r="E105" i="40"/>
  <c r="E102" i="40"/>
  <c r="E95" i="40"/>
  <c r="E89" i="40"/>
  <c r="E85" i="40"/>
  <c r="E81" i="40"/>
  <c r="E77" i="40"/>
  <c r="E65" i="40"/>
  <c r="E55" i="40"/>
  <c r="E52" i="40"/>
  <c r="E43" i="40"/>
  <c r="E38" i="40"/>
  <c r="B33" i="40"/>
  <c r="B34" i="40" s="1"/>
  <c r="B38" i="40" s="1"/>
  <c r="B43" i="40" s="1"/>
  <c r="B47" i="40" s="1"/>
  <c r="B48" i="40" s="1"/>
  <c r="B49" i="40" s="1"/>
  <c r="B50" i="40" s="1"/>
  <c r="B51" i="40" s="1"/>
  <c r="B52" i="40" s="1"/>
  <c r="B55" i="40" s="1"/>
  <c r="B58" i="40" s="1"/>
  <c r="B65" i="40" s="1"/>
  <c r="B71" i="40" s="1"/>
  <c r="B72" i="40" s="1"/>
  <c r="B76" i="40" s="1"/>
  <c r="B77" i="40" s="1"/>
  <c r="B80" i="40" s="1"/>
  <c r="B81" i="40" s="1"/>
  <c r="B84" i="40" s="1"/>
  <c r="B85" i="40" s="1"/>
  <c r="B88" i="40" s="1"/>
  <c r="B89" i="40" s="1"/>
  <c r="B95" i="40" s="1"/>
  <c r="B98" i="40" s="1"/>
  <c r="B100" i="40" s="1"/>
  <c r="B101" i="40" s="1"/>
  <c r="B102" i="40" s="1"/>
  <c r="B105" i="40" s="1"/>
  <c r="B108" i="40" s="1"/>
  <c r="B111" i="40" s="1"/>
  <c r="B114" i="40" s="1"/>
  <c r="B117" i="40" s="1"/>
  <c r="B120" i="40" s="1"/>
  <c r="B123" i="40" s="1"/>
  <c r="B125" i="40" s="1"/>
  <c r="B129" i="40" s="1"/>
  <c r="B31" i="40"/>
  <c r="B32" i="40" s="1"/>
  <c r="B163" i="41"/>
  <c r="B164" i="41" s="1"/>
  <c r="B165" i="41" s="1"/>
  <c r="B166" i="41" s="1"/>
  <c r="B161" i="41"/>
  <c r="B162" i="41" s="1"/>
  <c r="B160" i="41"/>
  <c r="E156" i="41"/>
  <c r="A156" i="41"/>
  <c r="E155" i="41"/>
  <c r="A155" i="41"/>
  <c r="E154" i="41"/>
  <c r="E149" i="41"/>
  <c r="E148" i="41"/>
  <c r="E147" i="41"/>
  <c r="E146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E129" i="41"/>
  <c r="A132" i="41"/>
  <c r="E114" i="41"/>
  <c r="E111" i="41"/>
  <c r="E108" i="41"/>
  <c r="E105" i="41"/>
  <c r="E102" i="41"/>
  <c r="E95" i="41"/>
  <c r="E89" i="41"/>
  <c r="E85" i="41"/>
  <c r="E81" i="41"/>
  <c r="E77" i="41"/>
  <c r="E65" i="41"/>
  <c r="E55" i="41"/>
  <c r="E52" i="41"/>
  <c r="E43" i="41"/>
  <c r="E38" i="41"/>
  <c r="B32" i="41"/>
  <c r="B33" i="41" s="1"/>
  <c r="B34" i="41" s="1"/>
  <c r="B38" i="41" s="1"/>
  <c r="B43" i="41" s="1"/>
  <c r="B47" i="41" s="1"/>
  <c r="B48" i="41" s="1"/>
  <c r="B49" i="41" s="1"/>
  <c r="B50" i="41" s="1"/>
  <c r="B51" i="41" s="1"/>
  <c r="B52" i="41" s="1"/>
  <c r="B55" i="41" s="1"/>
  <c r="B58" i="41" s="1"/>
  <c r="B65" i="41" s="1"/>
  <c r="B71" i="41" s="1"/>
  <c r="B72" i="41" s="1"/>
  <c r="B76" i="41" s="1"/>
  <c r="B77" i="41" s="1"/>
  <c r="B80" i="41" s="1"/>
  <c r="B81" i="41" s="1"/>
  <c r="B84" i="41" s="1"/>
  <c r="B85" i="41" s="1"/>
  <c r="B88" i="41" s="1"/>
  <c r="B89" i="41" s="1"/>
  <c r="B95" i="41" s="1"/>
  <c r="B98" i="41" s="1"/>
  <c r="B100" i="41" s="1"/>
  <c r="B101" i="41" s="1"/>
  <c r="B102" i="41" s="1"/>
  <c r="B105" i="41" s="1"/>
  <c r="B108" i="41" s="1"/>
  <c r="B111" i="41" s="1"/>
  <c r="B114" i="41" s="1"/>
  <c r="B117" i="41" s="1"/>
  <c r="B120" i="41" s="1"/>
  <c r="B123" i="41" s="1"/>
  <c r="B125" i="41" s="1"/>
  <c r="B129" i="41" s="1"/>
  <c r="B31" i="41"/>
  <c r="B162" i="42"/>
  <c r="B163" i="42" s="1"/>
  <c r="B164" i="42" s="1"/>
  <c r="B165" i="42" s="1"/>
  <c r="B166" i="42" s="1"/>
  <c r="B161" i="42"/>
  <c r="B160" i="42"/>
  <c r="E156" i="42"/>
  <c r="A156" i="42"/>
  <c r="A155" i="42"/>
  <c r="E154" i="42"/>
  <c r="E155" i="42" s="1"/>
  <c r="E149" i="42"/>
  <c r="E148" i="42"/>
  <c r="E147" i="42"/>
  <c r="E146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E129" i="42"/>
  <c r="A132" i="42"/>
  <c r="E114" i="42"/>
  <c r="E111" i="42"/>
  <c r="E108" i="42"/>
  <c r="E105" i="42"/>
  <c r="E102" i="42"/>
  <c r="E95" i="42"/>
  <c r="E89" i="42"/>
  <c r="E85" i="42"/>
  <c r="E81" i="42"/>
  <c r="E77" i="42"/>
  <c r="E65" i="42"/>
  <c r="E55" i="42"/>
  <c r="E52" i="42"/>
  <c r="E43" i="42"/>
  <c r="E38" i="42"/>
  <c r="B31" i="42"/>
  <c r="B32" i="42" s="1"/>
  <c r="B33" i="42" s="1"/>
  <c r="B34" i="42" s="1"/>
  <c r="B38" i="42" s="1"/>
  <c r="B43" i="42" s="1"/>
  <c r="B47" i="42" s="1"/>
  <c r="B48" i="42" s="1"/>
  <c r="B49" i="42" s="1"/>
  <c r="B50" i="42" s="1"/>
  <c r="B51" i="42" s="1"/>
  <c r="B52" i="42" s="1"/>
  <c r="B55" i="42" s="1"/>
  <c r="B58" i="42" s="1"/>
  <c r="B65" i="42" s="1"/>
  <c r="B71" i="42" s="1"/>
  <c r="B72" i="42" s="1"/>
  <c r="B76" i="42" s="1"/>
  <c r="B77" i="42" s="1"/>
  <c r="B80" i="42" s="1"/>
  <c r="B81" i="42" s="1"/>
  <c r="B84" i="42" s="1"/>
  <c r="B85" i="42" s="1"/>
  <c r="B88" i="42" s="1"/>
  <c r="B89" i="42" s="1"/>
  <c r="B95" i="42" s="1"/>
  <c r="B98" i="42" s="1"/>
  <c r="B100" i="42" s="1"/>
  <c r="B101" i="42" s="1"/>
  <c r="B102" i="42" s="1"/>
  <c r="B105" i="42" s="1"/>
  <c r="B108" i="42" s="1"/>
  <c r="B111" i="42" s="1"/>
  <c r="B114" i="42" s="1"/>
  <c r="B117" i="42" s="1"/>
  <c r="B120" i="42" s="1"/>
  <c r="B123" i="42" s="1"/>
  <c r="B125" i="42" s="1"/>
  <c r="B129" i="42" s="1"/>
  <c r="B161" i="25"/>
  <c r="B162" i="25" s="1"/>
  <c r="B163" i="25" s="1"/>
  <c r="B164" i="25" s="1"/>
  <c r="B165" i="25" s="1"/>
  <c r="B166" i="25" s="1"/>
  <c r="B160" i="25"/>
  <c r="E156" i="25"/>
  <c r="A156" i="25"/>
  <c r="A155" i="25"/>
  <c r="E154" i="25"/>
  <c r="E155" i="25" s="1"/>
  <c r="E149" i="25"/>
  <c r="E148" i="25"/>
  <c r="E147" i="25"/>
  <c r="E146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E129" i="25" s="1"/>
  <c r="A134" i="25"/>
  <c r="A132" i="25"/>
  <c r="E114" i="25"/>
  <c r="E111" i="25"/>
  <c r="E108" i="25"/>
  <c r="E105" i="25"/>
  <c r="E102" i="25"/>
  <c r="E95" i="25"/>
  <c r="E89" i="25"/>
  <c r="E85" i="25"/>
  <c r="E81" i="25"/>
  <c r="E77" i="25"/>
  <c r="E65" i="25"/>
  <c r="E55" i="25"/>
  <c r="E52" i="25"/>
  <c r="E43" i="25"/>
  <c r="E38" i="25"/>
  <c r="B31" i="25"/>
  <c r="B32" i="25" s="1"/>
  <c r="B33" i="25" s="1"/>
  <c r="B34" i="25" s="1"/>
  <c r="B38" i="25" s="1"/>
  <c r="B43" i="25" s="1"/>
  <c r="B47" i="25" s="1"/>
  <c r="B48" i="25" s="1"/>
  <c r="B49" i="25" s="1"/>
  <c r="B50" i="25" s="1"/>
  <c r="B51" i="25" s="1"/>
  <c r="B52" i="25" s="1"/>
  <c r="B55" i="25" s="1"/>
  <c r="B58" i="25" s="1"/>
  <c r="B65" i="25" s="1"/>
  <c r="B71" i="25" s="1"/>
  <c r="B72" i="25" s="1"/>
  <c r="B76" i="25" s="1"/>
  <c r="B77" i="25" s="1"/>
  <c r="B80" i="25" s="1"/>
  <c r="B81" i="25" s="1"/>
  <c r="B84" i="25" s="1"/>
  <c r="B85" i="25" s="1"/>
  <c r="B88" i="25" s="1"/>
  <c r="B89" i="25" s="1"/>
  <c r="B95" i="25" s="1"/>
  <c r="B98" i="25" s="1"/>
  <c r="B100" i="25" s="1"/>
  <c r="B101" i="25" s="1"/>
  <c r="B102" i="25" s="1"/>
  <c r="B105" i="25" s="1"/>
  <c r="B108" i="25" s="1"/>
  <c r="B111" i="25" s="1"/>
  <c r="B114" i="25" s="1"/>
  <c r="B117" i="25" s="1"/>
  <c r="B120" i="25" s="1"/>
  <c r="B123" i="25" s="1"/>
  <c r="B125" i="25" s="1"/>
  <c r="B129" i="25" s="1"/>
  <c r="D2" i="27"/>
  <c r="D2" i="28"/>
  <c r="D2" i="29"/>
  <c r="D2" i="30"/>
  <c r="D2" i="31"/>
  <c r="D2" i="32"/>
  <c r="D2" i="33"/>
  <c r="D2" i="34"/>
  <c r="D2" i="35"/>
  <c r="D2" i="36"/>
  <c r="D2" i="37"/>
  <c r="D2" i="38"/>
  <c r="D2" i="39"/>
  <c r="D2" i="40"/>
  <c r="D2" i="41"/>
  <c r="D2" i="42"/>
  <c r="D2" i="26"/>
  <c r="D2" i="25"/>
  <c r="D2" i="24"/>
  <c r="D2" i="3"/>
  <c r="B161" i="24"/>
  <c r="B162" i="24" s="1"/>
  <c r="B163" i="24" s="1"/>
  <c r="B164" i="24" s="1"/>
  <c r="B165" i="24" s="1"/>
  <c r="B166" i="24" s="1"/>
  <c r="B160" i="24"/>
  <c r="E156" i="24"/>
  <c r="A156" i="24"/>
  <c r="E155" i="24"/>
  <c r="A155" i="24"/>
  <c r="E154" i="24"/>
  <c r="E149" i="24"/>
  <c r="E148" i="24"/>
  <c r="E147" i="24"/>
  <c r="E146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2" i="24"/>
  <c r="E129" i="24" s="1"/>
  <c r="E114" i="24"/>
  <c r="E111" i="24"/>
  <c r="E108" i="24"/>
  <c r="E105" i="24"/>
  <c r="E102" i="24"/>
  <c r="E95" i="24"/>
  <c r="E89" i="24"/>
  <c r="E85" i="24"/>
  <c r="E81" i="24"/>
  <c r="E77" i="24"/>
  <c r="E65" i="24"/>
  <c r="E55" i="24"/>
  <c r="E52" i="24"/>
  <c r="E43" i="24"/>
  <c r="E38" i="24"/>
  <c r="B32" i="24"/>
  <c r="B33" i="24" s="1"/>
  <c r="B34" i="24" s="1"/>
  <c r="B38" i="24" s="1"/>
  <c r="B43" i="24" s="1"/>
  <c r="B47" i="24" s="1"/>
  <c r="B48" i="24" s="1"/>
  <c r="B49" i="24" s="1"/>
  <c r="B50" i="24" s="1"/>
  <c r="B51" i="24" s="1"/>
  <c r="B52" i="24" s="1"/>
  <c r="B55" i="24" s="1"/>
  <c r="B58" i="24" s="1"/>
  <c r="B65" i="24" s="1"/>
  <c r="B71" i="24" s="1"/>
  <c r="B72" i="24" s="1"/>
  <c r="B76" i="24" s="1"/>
  <c r="B77" i="24" s="1"/>
  <c r="B80" i="24" s="1"/>
  <c r="B81" i="24" s="1"/>
  <c r="B84" i="24" s="1"/>
  <c r="B85" i="24" s="1"/>
  <c r="B88" i="24" s="1"/>
  <c r="B89" i="24" s="1"/>
  <c r="B95" i="24" s="1"/>
  <c r="B98" i="24" s="1"/>
  <c r="B100" i="24" s="1"/>
  <c r="B101" i="24" s="1"/>
  <c r="B102" i="24" s="1"/>
  <c r="B105" i="24" s="1"/>
  <c r="B108" i="24" s="1"/>
  <c r="B111" i="24" s="1"/>
  <c r="B114" i="24" s="1"/>
  <c r="B117" i="24" s="1"/>
  <c r="B120" i="24" s="1"/>
  <c r="B123" i="24" s="1"/>
  <c r="B125" i="24" s="1"/>
  <c r="B129" i="24" s="1"/>
  <c r="B31" i="24"/>
  <c r="B160" i="3"/>
  <c r="B161" i="3" s="1"/>
  <c r="B162" i="3" s="1"/>
  <c r="B163" i="3" s="1"/>
  <c r="B164" i="3" s="1"/>
  <c r="B165" i="3" s="1"/>
  <c r="B166" i="3" s="1"/>
  <c r="E129" i="3"/>
  <c r="E129" i="39" l="1"/>
  <c r="E129" i="37"/>
  <c r="E129" i="38"/>
  <c r="A61" i="4"/>
  <c r="A62" i="4"/>
  <c r="A60" i="4"/>
  <c r="A58" i="4"/>
  <c r="A59" i="4"/>
  <c r="A57" i="4"/>
  <c r="A55" i="4"/>
  <c r="A56" i="4"/>
  <c r="A54" i="4"/>
  <c r="A52" i="4"/>
  <c r="A53" i="4"/>
  <c r="A51" i="4"/>
  <c r="A49" i="4"/>
  <c r="A50" i="4"/>
  <c r="A48" i="4"/>
  <c r="A46" i="4"/>
  <c r="A47" i="4"/>
  <c r="A45" i="4"/>
  <c r="A43" i="4"/>
  <c r="A44" i="4"/>
  <c r="A42" i="4"/>
  <c r="A40" i="4"/>
  <c r="A41" i="4"/>
  <c r="A39" i="4"/>
  <c r="A37" i="4"/>
  <c r="A38" i="4"/>
  <c r="A36" i="4"/>
  <c r="A34" i="4"/>
  <c r="A35" i="4"/>
  <c r="A33" i="4"/>
  <c r="A31" i="4"/>
  <c r="A32" i="4"/>
  <c r="A30" i="4"/>
  <c r="A28" i="4"/>
  <c r="A29" i="4"/>
  <c r="A27" i="4"/>
  <c r="A25" i="4"/>
  <c r="A26" i="4"/>
  <c r="A24" i="4"/>
  <c r="A22" i="4"/>
  <c r="A23" i="4"/>
  <c r="A21" i="4"/>
  <c r="A19" i="4"/>
  <c r="A20" i="4"/>
  <c r="A18" i="4"/>
  <c r="A16" i="4"/>
  <c r="A17" i="4"/>
  <c r="A15" i="4"/>
  <c r="A13" i="4"/>
  <c r="A14" i="4"/>
  <c r="A12" i="4"/>
  <c r="A10" i="4"/>
  <c r="A11" i="4"/>
  <c r="A9" i="4"/>
  <c r="A7" i="4"/>
  <c r="A8" i="4"/>
  <c r="A6" i="4"/>
  <c r="A4" i="4"/>
  <c r="A5" i="4"/>
  <c r="A3" i="4"/>
  <c r="E62" i="4"/>
  <c r="M62" i="4" s="1"/>
  <c r="D62" i="4"/>
  <c r="E61" i="4"/>
  <c r="L61" i="4" s="1"/>
  <c r="D61" i="4"/>
  <c r="D60" i="4"/>
  <c r="E60" i="4" s="1"/>
  <c r="E59" i="4"/>
  <c r="J59" i="4" s="1"/>
  <c r="D59" i="4"/>
  <c r="E58" i="4"/>
  <c r="L58" i="4" s="1"/>
  <c r="D58" i="4"/>
  <c r="D57" i="4"/>
  <c r="E57" i="4" s="1"/>
  <c r="K57" i="4" s="1"/>
  <c r="E56" i="4"/>
  <c r="M56" i="4" s="1"/>
  <c r="D56" i="4"/>
  <c r="E55" i="4"/>
  <c r="L55" i="4" s="1"/>
  <c r="D55" i="4"/>
  <c r="D54" i="4"/>
  <c r="E54" i="4" s="1"/>
  <c r="E53" i="4"/>
  <c r="M53" i="4" s="1"/>
  <c r="D53" i="4"/>
  <c r="E52" i="4"/>
  <c r="L52" i="4" s="1"/>
  <c r="D52" i="4"/>
  <c r="D51" i="4"/>
  <c r="E51" i="4" s="1"/>
  <c r="E50" i="4"/>
  <c r="D50" i="4"/>
  <c r="E49" i="4"/>
  <c r="J49" i="4" s="1"/>
  <c r="D49" i="4"/>
  <c r="D48" i="4"/>
  <c r="E48" i="4" s="1"/>
  <c r="K48" i="4" s="1"/>
  <c r="E47" i="4"/>
  <c r="M47" i="4" s="1"/>
  <c r="D47" i="4"/>
  <c r="E46" i="4"/>
  <c r="L46" i="4" s="1"/>
  <c r="D46" i="4"/>
  <c r="D45" i="4"/>
  <c r="E45" i="4" s="1"/>
  <c r="E44" i="4"/>
  <c r="M44" i="4" s="1"/>
  <c r="D44" i="4"/>
  <c r="E43" i="4"/>
  <c r="J43" i="4" s="1"/>
  <c r="D43" i="4"/>
  <c r="D42" i="4"/>
  <c r="E42" i="4" s="1"/>
  <c r="E41" i="4"/>
  <c r="K41" i="4" s="1"/>
  <c r="D41" i="4"/>
  <c r="E40" i="4"/>
  <c r="L40" i="4" s="1"/>
  <c r="D40" i="4"/>
  <c r="D39" i="4"/>
  <c r="E39" i="4" s="1"/>
  <c r="K39" i="4" s="1"/>
  <c r="E38" i="4"/>
  <c r="M38" i="4" s="1"/>
  <c r="D38" i="4"/>
  <c r="E37" i="4"/>
  <c r="L37" i="4" s="1"/>
  <c r="D37" i="4"/>
  <c r="D36" i="4"/>
  <c r="E36" i="4" s="1"/>
  <c r="E35" i="4"/>
  <c r="M35" i="4" s="1"/>
  <c r="D35" i="4"/>
  <c r="E34" i="4"/>
  <c r="J34" i="4" s="1"/>
  <c r="D34" i="4"/>
  <c r="D33" i="4"/>
  <c r="E33" i="4" s="1"/>
  <c r="E32" i="4"/>
  <c r="M32" i="4" s="1"/>
  <c r="D32" i="4"/>
  <c r="E31" i="4"/>
  <c r="M31" i="4" s="1"/>
  <c r="D31" i="4"/>
  <c r="D30" i="4"/>
  <c r="E30" i="4" s="1"/>
  <c r="E29" i="4"/>
  <c r="M29" i="4" s="1"/>
  <c r="D29" i="4"/>
  <c r="E28" i="4"/>
  <c r="M28" i="4" s="1"/>
  <c r="D28" i="4"/>
  <c r="D27" i="4"/>
  <c r="E27" i="4" s="1"/>
  <c r="E26" i="4"/>
  <c r="M26" i="4" s="1"/>
  <c r="D26" i="4"/>
  <c r="E25" i="4"/>
  <c r="K25" i="4" s="1"/>
  <c r="D25" i="4"/>
  <c r="D24" i="4"/>
  <c r="E24" i="4" s="1"/>
  <c r="E23" i="4"/>
  <c r="K23" i="4" s="1"/>
  <c r="D23" i="4"/>
  <c r="E22" i="4"/>
  <c r="L22" i="4" s="1"/>
  <c r="D22" i="4"/>
  <c r="D21" i="4"/>
  <c r="E21" i="4" s="1"/>
  <c r="K21" i="4" s="1"/>
  <c r="E20" i="4"/>
  <c r="L20" i="4" s="1"/>
  <c r="D20" i="4"/>
  <c r="E19" i="4"/>
  <c r="K19" i="4" s="1"/>
  <c r="D19" i="4"/>
  <c r="D18" i="4"/>
  <c r="E18" i="4" s="1"/>
  <c r="E17" i="4"/>
  <c r="M17" i="4" s="1"/>
  <c r="D17" i="4"/>
  <c r="E16" i="4"/>
  <c r="I16" i="4" s="1"/>
  <c r="D16" i="4"/>
  <c r="D15" i="4"/>
  <c r="E15" i="4" s="1"/>
  <c r="E14" i="4"/>
  <c r="M14" i="4" s="1"/>
  <c r="D14" i="4"/>
  <c r="E13" i="4"/>
  <c r="L13" i="4" s="1"/>
  <c r="D13" i="4"/>
  <c r="D12" i="4"/>
  <c r="E12" i="4" s="1"/>
  <c r="E11" i="4"/>
  <c r="J11" i="4" s="1"/>
  <c r="D11" i="4"/>
  <c r="E10" i="4"/>
  <c r="L10" i="4" s="1"/>
  <c r="D10" i="4"/>
  <c r="D9" i="4"/>
  <c r="E9" i="4" s="1"/>
  <c r="K9" i="4" s="1"/>
  <c r="E8" i="4"/>
  <c r="M8" i="4" s="1"/>
  <c r="D8" i="4"/>
  <c r="E7" i="4"/>
  <c r="L7" i="4" s="1"/>
  <c r="D7" i="4"/>
  <c r="D6" i="4"/>
  <c r="E6" i="4" s="1"/>
  <c r="E1" i="38"/>
  <c r="L242" i="42"/>
  <c r="L241" i="42"/>
  <c r="L240" i="42"/>
  <c r="L239" i="42"/>
  <c r="L238" i="42"/>
  <c r="L236" i="42"/>
  <c r="S207" i="42"/>
  <c r="S206" i="42"/>
  <c r="S204" i="42"/>
  <c r="S203" i="42"/>
  <c r="S202" i="42"/>
  <c r="S200" i="42"/>
  <c r="S199" i="42"/>
  <c r="S197" i="42"/>
  <c r="S196" i="42"/>
  <c r="S194" i="42"/>
  <c r="S193" i="42"/>
  <c r="S192" i="42"/>
  <c r="E189" i="42"/>
  <c r="K188" i="42"/>
  <c r="E188" i="42"/>
  <c r="K187" i="42"/>
  <c r="E187" i="42"/>
  <c r="K186" i="42"/>
  <c r="K185" i="42" s="1"/>
  <c r="E186" i="42"/>
  <c r="E185" i="42"/>
  <c r="E184" i="42"/>
  <c r="K183" i="42"/>
  <c r="S219" i="42" s="1"/>
  <c r="E183" i="42"/>
  <c r="K182" i="42"/>
  <c r="Q228" i="42" s="1"/>
  <c r="E182" i="42"/>
  <c r="K181" i="42"/>
  <c r="P228" i="42" s="1"/>
  <c r="E181" i="42"/>
  <c r="K180" i="42"/>
  <c r="O228" i="42" s="1"/>
  <c r="E180" i="42"/>
  <c r="E178" i="42" s="1"/>
  <c r="E179" i="42"/>
  <c r="K178" i="42"/>
  <c r="K177" i="42"/>
  <c r="E177" i="42"/>
  <c r="K176" i="42"/>
  <c r="E176" i="42"/>
  <c r="K175" i="42"/>
  <c r="E173" i="42"/>
  <c r="E172" i="42"/>
  <c r="K171" i="42"/>
  <c r="Q218" i="42" s="1"/>
  <c r="K169" i="42"/>
  <c r="P206" i="42" s="1"/>
  <c r="K168" i="42"/>
  <c r="P194" i="42" s="1"/>
  <c r="DZ14" i="42"/>
  <c r="DY14" i="42"/>
  <c r="DX14" i="42"/>
  <c r="DW14" i="42"/>
  <c r="DV14" i="42"/>
  <c r="DU14" i="42"/>
  <c r="DT14" i="42"/>
  <c r="DS14" i="42"/>
  <c r="DR14" i="42"/>
  <c r="DQ14" i="42"/>
  <c r="DP14" i="42"/>
  <c r="DO14" i="42"/>
  <c r="DN14" i="42"/>
  <c r="DM14" i="42"/>
  <c r="DL14" i="42"/>
  <c r="DK14" i="42"/>
  <c r="DJ14" i="42"/>
  <c r="DI14" i="42"/>
  <c r="DH14" i="42"/>
  <c r="DG14" i="42"/>
  <c r="DF14" i="42"/>
  <c r="DE14" i="42"/>
  <c r="DD14" i="42"/>
  <c r="DC14" i="42"/>
  <c r="DB14" i="42"/>
  <c r="DA14" i="42"/>
  <c r="CZ14" i="42"/>
  <c r="CY14" i="42"/>
  <c r="CX14" i="42"/>
  <c r="CW14" i="42"/>
  <c r="CV14" i="42"/>
  <c r="CU14" i="42"/>
  <c r="CT14" i="42"/>
  <c r="CS14" i="42"/>
  <c r="CR14" i="42"/>
  <c r="CQ14" i="42"/>
  <c r="CP14" i="42"/>
  <c r="CO14" i="42"/>
  <c r="CN14" i="42"/>
  <c r="CM14" i="42"/>
  <c r="CL14" i="42"/>
  <c r="CK14" i="42"/>
  <c r="CJ14" i="42"/>
  <c r="CI14" i="42"/>
  <c r="CH14" i="42"/>
  <c r="CG14" i="42"/>
  <c r="CF14" i="42"/>
  <c r="CE14" i="42"/>
  <c r="CD14" i="42"/>
  <c r="CC14" i="42"/>
  <c r="CB14" i="42"/>
  <c r="CA14" i="42"/>
  <c r="BZ14" i="42"/>
  <c r="BY14" i="42"/>
  <c r="BX14" i="42"/>
  <c r="BW14" i="42"/>
  <c r="BV14" i="42"/>
  <c r="BU14" i="42"/>
  <c r="BT14" i="42"/>
  <c r="BS14" i="42"/>
  <c r="BR14" i="42"/>
  <c r="BQ14" i="42"/>
  <c r="BP14" i="42"/>
  <c r="BO14" i="42"/>
  <c r="BN14" i="42"/>
  <c r="BM14" i="42"/>
  <c r="BL14" i="42"/>
  <c r="BK14" i="42"/>
  <c r="BJ14" i="42"/>
  <c r="BI14" i="42"/>
  <c r="BH14" i="42"/>
  <c r="BG14" i="42"/>
  <c r="BF14" i="42"/>
  <c r="BE14" i="42"/>
  <c r="BD14" i="42"/>
  <c r="BC14" i="42"/>
  <c r="BB14" i="42"/>
  <c r="BA14" i="42"/>
  <c r="AZ14" i="42"/>
  <c r="AY14" i="42"/>
  <c r="AX14" i="42"/>
  <c r="AW14" i="42"/>
  <c r="AV14" i="42"/>
  <c r="AU14" i="42"/>
  <c r="AT14" i="42"/>
  <c r="AS14" i="42"/>
  <c r="AR14" i="42"/>
  <c r="AQ14" i="42"/>
  <c r="L242" i="41"/>
  <c r="L241" i="41"/>
  <c r="P240" i="41"/>
  <c r="L240" i="41"/>
  <c r="L239" i="41"/>
  <c r="L238" i="41"/>
  <c r="L236" i="41"/>
  <c r="P229" i="41"/>
  <c r="S207" i="41"/>
  <c r="P207" i="41"/>
  <c r="S206" i="41"/>
  <c r="S204" i="41"/>
  <c r="S203" i="41"/>
  <c r="S202" i="41"/>
  <c r="S200" i="41"/>
  <c r="S199" i="41"/>
  <c r="S197" i="41"/>
  <c r="S196" i="41"/>
  <c r="S194" i="41"/>
  <c r="S193" i="41"/>
  <c r="S192" i="41"/>
  <c r="E189" i="41"/>
  <c r="K188" i="41"/>
  <c r="E188" i="41"/>
  <c r="E187" i="41" s="1"/>
  <c r="K187" i="41"/>
  <c r="K186" i="41"/>
  <c r="E186" i="41"/>
  <c r="E185" i="41"/>
  <c r="E184" i="41"/>
  <c r="K183" i="41"/>
  <c r="E183" i="41"/>
  <c r="E182" i="41" s="1"/>
  <c r="K182" i="41"/>
  <c r="Q228" i="41" s="1"/>
  <c r="K181" i="41"/>
  <c r="P228" i="41" s="1"/>
  <c r="P235" i="41" s="1"/>
  <c r="E181" i="41"/>
  <c r="K180" i="41"/>
  <c r="O228" i="41" s="1"/>
  <c r="E180" i="41"/>
  <c r="E179" i="41"/>
  <c r="K178" i="41"/>
  <c r="S219" i="41" s="1"/>
  <c r="K177" i="41"/>
  <c r="E177" i="41"/>
  <c r="K176" i="41"/>
  <c r="E176" i="41"/>
  <c r="E175" i="41" s="1"/>
  <c r="K175" i="41"/>
  <c r="E173" i="41"/>
  <c r="E172" i="41"/>
  <c r="K171" i="41"/>
  <c r="Q218" i="41" s="1"/>
  <c r="K169" i="41"/>
  <c r="P202" i="41" s="1"/>
  <c r="K168" i="41"/>
  <c r="P194" i="41" s="1"/>
  <c r="DZ14" i="41"/>
  <c r="DY14" i="41"/>
  <c r="DX14" i="41"/>
  <c r="DW14" i="41"/>
  <c r="DV14" i="41"/>
  <c r="DU14" i="41"/>
  <c r="DT14" i="41"/>
  <c r="DS14" i="41"/>
  <c r="DR14" i="41"/>
  <c r="DQ14" i="41"/>
  <c r="DP14" i="41"/>
  <c r="DO14" i="41"/>
  <c r="DN14" i="41"/>
  <c r="DM14" i="41"/>
  <c r="DL14" i="41"/>
  <c r="DK14" i="41"/>
  <c r="DJ14" i="41"/>
  <c r="DI14" i="41"/>
  <c r="DH14" i="41"/>
  <c r="DG14" i="41"/>
  <c r="DF14" i="41"/>
  <c r="DE14" i="41"/>
  <c r="DD14" i="41"/>
  <c r="DC14" i="41"/>
  <c r="DB14" i="41"/>
  <c r="DA14" i="41"/>
  <c r="CZ14" i="41"/>
  <c r="CY14" i="41"/>
  <c r="CX14" i="41"/>
  <c r="CW14" i="41"/>
  <c r="CV14" i="41"/>
  <c r="CU14" i="41"/>
  <c r="CT14" i="41"/>
  <c r="CS14" i="41"/>
  <c r="CR14" i="41"/>
  <c r="CQ14" i="41"/>
  <c r="CP14" i="41"/>
  <c r="CO14" i="41"/>
  <c r="CN14" i="41"/>
  <c r="CM14" i="41"/>
  <c r="CL14" i="41"/>
  <c r="CK14" i="41"/>
  <c r="CJ14" i="41"/>
  <c r="CI14" i="41"/>
  <c r="CH14" i="41"/>
  <c r="CG14" i="41"/>
  <c r="CF14" i="41"/>
  <c r="CE14" i="41"/>
  <c r="CD14" i="41"/>
  <c r="CC14" i="41"/>
  <c r="CB14" i="41"/>
  <c r="CA14" i="41"/>
  <c r="BZ14" i="41"/>
  <c r="BY14" i="41"/>
  <c r="BX14" i="41"/>
  <c r="BW14" i="41"/>
  <c r="BV14" i="41"/>
  <c r="BU14" i="41"/>
  <c r="BT14" i="41"/>
  <c r="BS14" i="41"/>
  <c r="BR14" i="41"/>
  <c r="BQ14" i="41"/>
  <c r="BP14" i="41"/>
  <c r="BO14" i="41"/>
  <c r="BN14" i="41"/>
  <c r="BM14" i="41"/>
  <c r="BL14" i="41"/>
  <c r="BK14" i="41"/>
  <c r="BJ14" i="41"/>
  <c r="BI14" i="41"/>
  <c r="BH14" i="41"/>
  <c r="BG14" i="41"/>
  <c r="BF14" i="41"/>
  <c r="BE14" i="41"/>
  <c r="BD14" i="41"/>
  <c r="BC14" i="41"/>
  <c r="BB14" i="41"/>
  <c r="BA14" i="41"/>
  <c r="AZ14" i="41"/>
  <c r="AY14" i="41"/>
  <c r="AX14" i="41"/>
  <c r="AW14" i="41"/>
  <c r="AV14" i="41"/>
  <c r="AU14" i="41"/>
  <c r="AT14" i="41"/>
  <c r="AS14" i="41"/>
  <c r="AR14" i="41"/>
  <c r="AQ14" i="41"/>
  <c r="L242" i="40"/>
  <c r="L241" i="40"/>
  <c r="L240" i="40"/>
  <c r="L239" i="40"/>
  <c r="L238" i="40"/>
  <c r="L236" i="40"/>
  <c r="S207" i="40"/>
  <c r="P207" i="40"/>
  <c r="S206" i="40"/>
  <c r="S204" i="40"/>
  <c r="P204" i="40"/>
  <c r="S203" i="40"/>
  <c r="S202" i="40"/>
  <c r="S200" i="40"/>
  <c r="S199" i="40"/>
  <c r="S197" i="40"/>
  <c r="S196" i="40"/>
  <c r="S194" i="40"/>
  <c r="S193" i="40"/>
  <c r="S192" i="40"/>
  <c r="E189" i="40"/>
  <c r="K188" i="40"/>
  <c r="E188" i="40"/>
  <c r="E187" i="40" s="1"/>
  <c r="K187" i="40"/>
  <c r="K186" i="40"/>
  <c r="E186" i="40"/>
  <c r="E185" i="40"/>
  <c r="E184" i="40"/>
  <c r="K183" i="40"/>
  <c r="E183" i="40"/>
  <c r="K182" i="40"/>
  <c r="Q228" i="40" s="1"/>
  <c r="K181" i="40"/>
  <c r="P228" i="40" s="1"/>
  <c r="P239" i="40" s="1"/>
  <c r="E181" i="40"/>
  <c r="K180" i="40"/>
  <c r="O228" i="40" s="1"/>
  <c r="E180" i="40"/>
  <c r="E179" i="40"/>
  <c r="K178" i="40"/>
  <c r="E178" i="40"/>
  <c r="K177" i="40"/>
  <c r="E177" i="40"/>
  <c r="K176" i="40"/>
  <c r="E176" i="40"/>
  <c r="E175" i="40" s="1"/>
  <c r="K175" i="40"/>
  <c r="E173" i="40"/>
  <c r="E172" i="40"/>
  <c r="K171" i="40"/>
  <c r="Q218" i="40" s="1"/>
  <c r="K169" i="40"/>
  <c r="P205" i="40" s="1"/>
  <c r="K168" i="40"/>
  <c r="P194" i="40" s="1"/>
  <c r="DZ14" i="40"/>
  <c r="DY14" i="40"/>
  <c r="DX14" i="40"/>
  <c r="DW14" i="40"/>
  <c r="DV14" i="40"/>
  <c r="DU14" i="40"/>
  <c r="DT14" i="40"/>
  <c r="DS14" i="40"/>
  <c r="DR14" i="40"/>
  <c r="DQ14" i="40"/>
  <c r="DP14" i="40"/>
  <c r="DO14" i="40"/>
  <c r="DN14" i="40"/>
  <c r="DM14" i="40"/>
  <c r="DL14" i="40"/>
  <c r="DK14" i="40"/>
  <c r="DJ14" i="40"/>
  <c r="DI14" i="40"/>
  <c r="DH14" i="40"/>
  <c r="DG14" i="40"/>
  <c r="DF14" i="40"/>
  <c r="DE14" i="40"/>
  <c r="DD14" i="40"/>
  <c r="DC14" i="40"/>
  <c r="DB14" i="40"/>
  <c r="DA14" i="40"/>
  <c r="CZ14" i="40"/>
  <c r="CY14" i="40"/>
  <c r="CX14" i="40"/>
  <c r="CW14" i="40"/>
  <c r="CV14" i="40"/>
  <c r="CU14" i="40"/>
  <c r="CT14" i="40"/>
  <c r="CS14" i="40"/>
  <c r="CR14" i="40"/>
  <c r="CQ14" i="40"/>
  <c r="CP14" i="40"/>
  <c r="CO14" i="40"/>
  <c r="CN14" i="40"/>
  <c r="CM14" i="40"/>
  <c r="CL14" i="40"/>
  <c r="CK14" i="40"/>
  <c r="CJ14" i="40"/>
  <c r="CI14" i="40"/>
  <c r="CH14" i="40"/>
  <c r="CG14" i="40"/>
  <c r="CF14" i="40"/>
  <c r="CE14" i="40"/>
  <c r="CD14" i="40"/>
  <c r="CC14" i="40"/>
  <c r="CB14" i="40"/>
  <c r="CA14" i="40"/>
  <c r="BZ14" i="40"/>
  <c r="BY14" i="40"/>
  <c r="BX14" i="40"/>
  <c r="BW14" i="40"/>
  <c r="BV14" i="40"/>
  <c r="BU14" i="40"/>
  <c r="BT14" i="40"/>
  <c r="BS14" i="40"/>
  <c r="BR14" i="40"/>
  <c r="BQ14" i="40"/>
  <c r="BP14" i="40"/>
  <c r="BO14" i="40"/>
  <c r="BN14" i="40"/>
  <c r="BM14" i="40"/>
  <c r="BL14" i="40"/>
  <c r="BK14" i="40"/>
  <c r="BJ14" i="40"/>
  <c r="BI14" i="40"/>
  <c r="BH14" i="40"/>
  <c r="BG14" i="40"/>
  <c r="BF14" i="40"/>
  <c r="BE14" i="40"/>
  <c r="BD14" i="40"/>
  <c r="BC14" i="40"/>
  <c r="BB14" i="40"/>
  <c r="BA14" i="40"/>
  <c r="AZ14" i="40"/>
  <c r="AY14" i="40"/>
  <c r="AX14" i="40"/>
  <c r="AW14" i="40"/>
  <c r="AV14" i="40"/>
  <c r="AU14" i="40"/>
  <c r="AT14" i="40"/>
  <c r="AS14" i="40"/>
  <c r="AR14" i="40"/>
  <c r="AQ14" i="40"/>
  <c r="L242" i="39"/>
  <c r="L241" i="39"/>
  <c r="L240" i="39"/>
  <c r="L239" i="39"/>
  <c r="L238" i="39"/>
  <c r="L236" i="39"/>
  <c r="P228" i="39"/>
  <c r="S207" i="39"/>
  <c r="S206" i="39"/>
  <c r="S204" i="39"/>
  <c r="S203" i="39"/>
  <c r="S202" i="39"/>
  <c r="S200" i="39"/>
  <c r="S199" i="39"/>
  <c r="S197" i="39"/>
  <c r="S196" i="39"/>
  <c r="S194" i="39"/>
  <c r="S193" i="39"/>
  <c r="S192" i="39"/>
  <c r="E189" i="39"/>
  <c r="K188" i="39"/>
  <c r="E188" i="39"/>
  <c r="E187" i="39" s="1"/>
  <c r="K187" i="39"/>
  <c r="K186" i="39"/>
  <c r="E186" i="39"/>
  <c r="K185" i="39"/>
  <c r="P232" i="39" s="1"/>
  <c r="E185" i="39"/>
  <c r="E184" i="39"/>
  <c r="K183" i="39"/>
  <c r="E183" i="39"/>
  <c r="E182" i="39" s="1"/>
  <c r="K182" i="39"/>
  <c r="Q228" i="39" s="1"/>
  <c r="Q235" i="39" s="1"/>
  <c r="K181" i="39"/>
  <c r="E181" i="39"/>
  <c r="K180" i="39"/>
  <c r="O228" i="39" s="1"/>
  <c r="E180" i="39"/>
  <c r="E179" i="39"/>
  <c r="K178" i="39"/>
  <c r="K177" i="39"/>
  <c r="E177" i="39"/>
  <c r="K176" i="39"/>
  <c r="E176" i="39"/>
  <c r="K175" i="39"/>
  <c r="E175" i="39"/>
  <c r="E173" i="39"/>
  <c r="E172" i="39"/>
  <c r="K171" i="39"/>
  <c r="Q218" i="39" s="1"/>
  <c r="N218" i="39" s="1"/>
  <c r="K169" i="39"/>
  <c r="P200" i="39" s="1"/>
  <c r="K168" i="39"/>
  <c r="P194" i="39" s="1"/>
  <c r="DZ14" i="39"/>
  <c r="DY14" i="39"/>
  <c r="DX14" i="39"/>
  <c r="DW14" i="39"/>
  <c r="DV14" i="39"/>
  <c r="DU14" i="39"/>
  <c r="DT14" i="39"/>
  <c r="DS14" i="39"/>
  <c r="DR14" i="39"/>
  <c r="DQ14" i="39"/>
  <c r="DP14" i="39"/>
  <c r="DO14" i="39"/>
  <c r="DN14" i="39"/>
  <c r="DM14" i="39"/>
  <c r="DL14" i="39"/>
  <c r="DK14" i="39"/>
  <c r="DJ14" i="39"/>
  <c r="DI14" i="39"/>
  <c r="DH14" i="39"/>
  <c r="DG14" i="39"/>
  <c r="DF14" i="39"/>
  <c r="DE14" i="39"/>
  <c r="DD14" i="39"/>
  <c r="DC14" i="39"/>
  <c r="DB14" i="39"/>
  <c r="DA14" i="39"/>
  <c r="CZ14" i="39"/>
  <c r="CY14" i="39"/>
  <c r="CX14" i="39"/>
  <c r="CW14" i="39"/>
  <c r="CV14" i="39"/>
  <c r="CU14" i="39"/>
  <c r="CT14" i="39"/>
  <c r="CS14" i="39"/>
  <c r="CR14" i="39"/>
  <c r="CQ14" i="39"/>
  <c r="CP14" i="39"/>
  <c r="CO14" i="39"/>
  <c r="CN14" i="39"/>
  <c r="CM14" i="39"/>
  <c r="CL14" i="39"/>
  <c r="CK14" i="39"/>
  <c r="CJ14" i="39"/>
  <c r="CI14" i="39"/>
  <c r="CH14" i="39"/>
  <c r="CG14" i="39"/>
  <c r="CF14" i="39"/>
  <c r="CE14" i="39"/>
  <c r="CD14" i="39"/>
  <c r="CC14" i="39"/>
  <c r="CB14" i="39"/>
  <c r="CA14" i="39"/>
  <c r="BZ14" i="39"/>
  <c r="BY14" i="39"/>
  <c r="BX14" i="39"/>
  <c r="BW14" i="39"/>
  <c r="BV14" i="39"/>
  <c r="BU14" i="39"/>
  <c r="BT14" i="39"/>
  <c r="BS14" i="39"/>
  <c r="BR14" i="39"/>
  <c r="BQ14" i="39"/>
  <c r="BP14" i="39"/>
  <c r="BO14" i="39"/>
  <c r="BN14" i="39"/>
  <c r="BM14" i="39"/>
  <c r="BL14" i="39"/>
  <c r="BK14" i="39"/>
  <c r="BJ14" i="39"/>
  <c r="BI14" i="39"/>
  <c r="BH14" i="39"/>
  <c r="BG14" i="39"/>
  <c r="BF14" i="39"/>
  <c r="BE14" i="39"/>
  <c r="BD14" i="39"/>
  <c r="BC14" i="39"/>
  <c r="BB14" i="39"/>
  <c r="BA14" i="39"/>
  <c r="AZ14" i="39"/>
  <c r="AY14" i="39"/>
  <c r="AX14" i="39"/>
  <c r="AW14" i="39"/>
  <c r="AV14" i="39"/>
  <c r="AU14" i="39"/>
  <c r="AT14" i="39"/>
  <c r="AS14" i="39"/>
  <c r="AR14" i="39"/>
  <c r="AQ14" i="39"/>
  <c r="L242" i="38"/>
  <c r="L241" i="38"/>
  <c r="L240" i="38"/>
  <c r="L239" i="38"/>
  <c r="L238" i="38"/>
  <c r="L236" i="38"/>
  <c r="S207" i="38"/>
  <c r="S206" i="38"/>
  <c r="P205" i="38"/>
  <c r="S204" i="38"/>
  <c r="S203" i="38"/>
  <c r="S202" i="38"/>
  <c r="P202" i="38"/>
  <c r="S200" i="38"/>
  <c r="P200" i="38"/>
  <c r="S199" i="38"/>
  <c r="P199" i="38"/>
  <c r="S197" i="38"/>
  <c r="P197" i="38"/>
  <c r="S196" i="38"/>
  <c r="P196" i="38"/>
  <c r="S194" i="38"/>
  <c r="S193" i="38"/>
  <c r="S192" i="38"/>
  <c r="E189" i="38"/>
  <c r="K188" i="38"/>
  <c r="E188" i="38"/>
  <c r="K187" i="38"/>
  <c r="E187" i="38"/>
  <c r="K186" i="38"/>
  <c r="K185" i="38" s="1"/>
  <c r="E186" i="38"/>
  <c r="E185" i="38"/>
  <c r="E184" i="38"/>
  <c r="K183" i="38"/>
  <c r="E183" i="38"/>
  <c r="K182" i="38"/>
  <c r="Q228" i="38" s="1"/>
  <c r="K181" i="38"/>
  <c r="P228" i="38" s="1"/>
  <c r="E181" i="38"/>
  <c r="K180" i="38"/>
  <c r="O228" i="38" s="1"/>
  <c r="E180" i="38"/>
  <c r="E179" i="38"/>
  <c r="E178" i="38" s="1"/>
  <c r="K178" i="38"/>
  <c r="K177" i="38"/>
  <c r="E177" i="38"/>
  <c r="K176" i="38"/>
  <c r="E176" i="38"/>
  <c r="K175" i="38"/>
  <c r="E173" i="38"/>
  <c r="E172" i="38"/>
  <c r="K171" i="38"/>
  <c r="Q218" i="38" s="1"/>
  <c r="K169" i="38"/>
  <c r="P206" i="38" s="1"/>
  <c r="K168" i="38"/>
  <c r="P194" i="38" s="1"/>
  <c r="DZ14" i="38"/>
  <c r="DY14" i="38"/>
  <c r="DX14" i="38"/>
  <c r="DW14" i="38"/>
  <c r="DV14" i="38"/>
  <c r="DU14" i="38"/>
  <c r="DT14" i="38"/>
  <c r="DS14" i="38"/>
  <c r="DR14" i="38"/>
  <c r="DQ14" i="38"/>
  <c r="DP14" i="38"/>
  <c r="DO14" i="38"/>
  <c r="DN14" i="38"/>
  <c r="DM14" i="38"/>
  <c r="DL14" i="38"/>
  <c r="DK14" i="38"/>
  <c r="DJ14" i="38"/>
  <c r="DI14" i="38"/>
  <c r="DH14" i="38"/>
  <c r="DG14" i="38"/>
  <c r="DF14" i="38"/>
  <c r="DE14" i="38"/>
  <c r="DD14" i="38"/>
  <c r="DC14" i="38"/>
  <c r="DB14" i="38"/>
  <c r="DA14" i="38"/>
  <c r="CZ14" i="38"/>
  <c r="CY14" i="38"/>
  <c r="CX14" i="38"/>
  <c r="CW14" i="38"/>
  <c r="CV14" i="38"/>
  <c r="CU14" i="38"/>
  <c r="CT14" i="38"/>
  <c r="CS14" i="38"/>
  <c r="CR14" i="38"/>
  <c r="CQ14" i="38"/>
  <c r="CP14" i="38"/>
  <c r="CO14" i="38"/>
  <c r="CN14" i="38"/>
  <c r="CM14" i="38"/>
  <c r="CL14" i="38"/>
  <c r="CK14" i="38"/>
  <c r="CJ14" i="38"/>
  <c r="CI14" i="38"/>
  <c r="CH14" i="38"/>
  <c r="CG14" i="38"/>
  <c r="CF14" i="38"/>
  <c r="CE14" i="38"/>
  <c r="CD14" i="38"/>
  <c r="CC14" i="38"/>
  <c r="CB14" i="38"/>
  <c r="CA14" i="38"/>
  <c r="BZ14" i="38"/>
  <c r="BY14" i="38"/>
  <c r="BX14" i="38"/>
  <c r="BW14" i="38"/>
  <c r="BV14" i="38"/>
  <c r="BU14" i="38"/>
  <c r="BT14" i="38"/>
  <c r="BS14" i="38"/>
  <c r="BR14" i="38"/>
  <c r="BQ14" i="38"/>
  <c r="BP14" i="38"/>
  <c r="BO14" i="38"/>
  <c r="BN14" i="38"/>
  <c r="BM14" i="38"/>
  <c r="BL14" i="38"/>
  <c r="BK14" i="38"/>
  <c r="BJ14" i="38"/>
  <c r="BI14" i="38"/>
  <c r="BH14" i="38"/>
  <c r="BG14" i="38"/>
  <c r="BF14" i="38"/>
  <c r="BE14" i="38"/>
  <c r="BD14" i="38"/>
  <c r="BC14" i="38"/>
  <c r="BB14" i="38"/>
  <c r="BA14" i="38"/>
  <c r="AZ14" i="38"/>
  <c r="AY14" i="38"/>
  <c r="AX14" i="38"/>
  <c r="AW14" i="38"/>
  <c r="AV14" i="38"/>
  <c r="AU14" i="38"/>
  <c r="AT14" i="38"/>
  <c r="AS14" i="38"/>
  <c r="AR14" i="38"/>
  <c r="AQ14" i="38"/>
  <c r="E1" i="39"/>
  <c r="E1" i="31"/>
  <c r="L242" i="37"/>
  <c r="L241" i="37"/>
  <c r="L240" i="37"/>
  <c r="L239" i="37"/>
  <c r="L238" i="37"/>
  <c r="L236" i="37"/>
  <c r="S207" i="37"/>
  <c r="S206" i="37"/>
  <c r="P205" i="37"/>
  <c r="S204" i="37"/>
  <c r="S203" i="37"/>
  <c r="S202" i="37"/>
  <c r="S200" i="37"/>
  <c r="S199" i="37"/>
  <c r="S197" i="37"/>
  <c r="S196" i="37"/>
  <c r="S194" i="37"/>
  <c r="S193" i="37"/>
  <c r="S192" i="37"/>
  <c r="E189" i="37"/>
  <c r="K188" i="37"/>
  <c r="E188" i="37"/>
  <c r="E187" i="37" s="1"/>
  <c r="K187" i="37"/>
  <c r="K186" i="37"/>
  <c r="K185" i="37" s="1"/>
  <c r="E186" i="37"/>
  <c r="E185" i="37"/>
  <c r="E184" i="37"/>
  <c r="K183" i="37"/>
  <c r="S219" i="37" s="1"/>
  <c r="E183" i="37"/>
  <c r="E182" i="37" s="1"/>
  <c r="K182" i="37"/>
  <c r="Q228" i="37" s="1"/>
  <c r="K181" i="37"/>
  <c r="P228" i="37" s="1"/>
  <c r="E181" i="37"/>
  <c r="K180" i="37"/>
  <c r="O228" i="37" s="1"/>
  <c r="E180" i="37"/>
  <c r="E179" i="37"/>
  <c r="K178" i="37"/>
  <c r="K177" i="37"/>
  <c r="E177" i="37"/>
  <c r="K176" i="37"/>
  <c r="E176" i="37"/>
  <c r="E175" i="37" s="1"/>
  <c r="K175" i="37"/>
  <c r="E173" i="37"/>
  <c r="E172" i="37"/>
  <c r="K171" i="37"/>
  <c r="Q218" i="37" s="1"/>
  <c r="K169" i="37"/>
  <c r="P206" i="37" s="1"/>
  <c r="K168" i="37"/>
  <c r="P194" i="37" s="1"/>
  <c r="K167" i="37"/>
  <c r="DZ14" i="37"/>
  <c r="DY14" i="37"/>
  <c r="DX14" i="37"/>
  <c r="DW14" i="37"/>
  <c r="DV14" i="37"/>
  <c r="DU14" i="37"/>
  <c r="DT14" i="37"/>
  <c r="DS14" i="37"/>
  <c r="DR14" i="37"/>
  <c r="DQ14" i="37"/>
  <c r="DP14" i="37"/>
  <c r="DO14" i="37"/>
  <c r="DN14" i="37"/>
  <c r="DM14" i="37"/>
  <c r="DL14" i="37"/>
  <c r="DK14" i="37"/>
  <c r="DJ14" i="37"/>
  <c r="DI14" i="37"/>
  <c r="DH14" i="37"/>
  <c r="DG14" i="37"/>
  <c r="DF14" i="37"/>
  <c r="DE14" i="37"/>
  <c r="DD14" i="37"/>
  <c r="DC14" i="37"/>
  <c r="DB14" i="37"/>
  <c r="DA14" i="37"/>
  <c r="CZ14" i="37"/>
  <c r="CY14" i="37"/>
  <c r="CX14" i="37"/>
  <c r="CW14" i="37"/>
  <c r="CV14" i="37"/>
  <c r="CU14" i="37"/>
  <c r="CT14" i="37"/>
  <c r="CS14" i="37"/>
  <c r="CR14" i="37"/>
  <c r="CQ14" i="37"/>
  <c r="CP14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BW14" i="37"/>
  <c r="BV14" i="37"/>
  <c r="BU14" i="37"/>
  <c r="BT14" i="37"/>
  <c r="BS14" i="37"/>
  <c r="BR14" i="37"/>
  <c r="BQ14" i="37"/>
  <c r="BP14" i="37"/>
  <c r="BO14" i="37"/>
  <c r="BN14" i="37"/>
  <c r="BM14" i="37"/>
  <c r="BL14" i="37"/>
  <c r="BK14" i="37"/>
  <c r="BJ14" i="37"/>
  <c r="BI14" i="37"/>
  <c r="BH14" i="37"/>
  <c r="BG14" i="37"/>
  <c r="BF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Q242" i="36"/>
  <c r="L242" i="36"/>
  <c r="L241" i="36"/>
  <c r="L240" i="36"/>
  <c r="Q239" i="36"/>
  <c r="L239" i="36"/>
  <c r="L238" i="36"/>
  <c r="L236" i="36"/>
  <c r="P230" i="36"/>
  <c r="S207" i="36"/>
  <c r="P207" i="36"/>
  <c r="S206" i="36"/>
  <c r="S204" i="36"/>
  <c r="P204" i="36"/>
  <c r="S203" i="36"/>
  <c r="S202" i="36"/>
  <c r="P201" i="36"/>
  <c r="S200" i="36"/>
  <c r="S199" i="36"/>
  <c r="P198" i="36"/>
  <c r="S197" i="36"/>
  <c r="S196" i="36"/>
  <c r="P195" i="36"/>
  <c r="S194" i="36"/>
  <c r="S193" i="36"/>
  <c r="S192" i="36"/>
  <c r="E189" i="36"/>
  <c r="K188" i="36"/>
  <c r="E188" i="36"/>
  <c r="E187" i="36" s="1"/>
  <c r="K187" i="36"/>
  <c r="K186" i="36"/>
  <c r="E186" i="36"/>
  <c r="K185" i="36"/>
  <c r="O232" i="36" s="1"/>
  <c r="E185" i="36"/>
  <c r="E184" i="36"/>
  <c r="K183" i="36"/>
  <c r="S219" i="36" s="1"/>
  <c r="E183" i="36"/>
  <c r="E182" i="36" s="1"/>
  <c r="K182" i="36"/>
  <c r="Q228" i="36" s="1"/>
  <c r="Q238" i="36" s="1"/>
  <c r="K181" i="36"/>
  <c r="P228" i="36" s="1"/>
  <c r="P235" i="36" s="1"/>
  <c r="E181" i="36"/>
  <c r="K180" i="36"/>
  <c r="O228" i="36" s="1"/>
  <c r="O235" i="36" s="1"/>
  <c r="E180" i="36"/>
  <c r="E179" i="36"/>
  <c r="K178" i="36"/>
  <c r="K177" i="36"/>
  <c r="E177" i="36"/>
  <c r="K176" i="36"/>
  <c r="E176" i="36"/>
  <c r="E175" i="36" s="1"/>
  <c r="K175" i="36"/>
  <c r="E173" i="36"/>
  <c r="E172" i="36"/>
  <c r="K171" i="36"/>
  <c r="Q218" i="36" s="1"/>
  <c r="N218" i="36" s="1"/>
  <c r="Q204" i="36" s="1"/>
  <c r="G143" i="36" s="1"/>
  <c r="K169" i="36"/>
  <c r="P202" i="36" s="1"/>
  <c r="K168" i="36"/>
  <c r="P194" i="36" s="1"/>
  <c r="K167" i="36"/>
  <c r="DZ14" i="36"/>
  <c r="DY14" i="36"/>
  <c r="DX14" i="36"/>
  <c r="DW14" i="36"/>
  <c r="DV14" i="36"/>
  <c r="DU14" i="36"/>
  <c r="DT14" i="36"/>
  <c r="DS14" i="36"/>
  <c r="DR14" i="36"/>
  <c r="DQ14" i="36"/>
  <c r="DP14" i="36"/>
  <c r="DO14" i="36"/>
  <c r="DN14" i="36"/>
  <c r="DM14" i="36"/>
  <c r="DL14" i="36"/>
  <c r="DK14" i="36"/>
  <c r="DJ14" i="36"/>
  <c r="DI14" i="36"/>
  <c r="DH14" i="36"/>
  <c r="DG14" i="36"/>
  <c r="DF14" i="36"/>
  <c r="DE14" i="36"/>
  <c r="DD14" i="36"/>
  <c r="DC14" i="36"/>
  <c r="DB14" i="36"/>
  <c r="DA14" i="36"/>
  <c r="CZ14" i="36"/>
  <c r="CY14" i="36"/>
  <c r="CX14" i="36"/>
  <c r="CW14" i="36"/>
  <c r="CV14" i="36"/>
  <c r="CU14" i="36"/>
  <c r="CT14" i="36"/>
  <c r="CS14" i="36"/>
  <c r="CR14" i="36"/>
  <c r="CQ14" i="36"/>
  <c r="CP14" i="36"/>
  <c r="CO14" i="36"/>
  <c r="CN14" i="36"/>
  <c r="CM14" i="36"/>
  <c r="CL14" i="36"/>
  <c r="CK14" i="36"/>
  <c r="CJ14" i="36"/>
  <c r="CI14" i="36"/>
  <c r="CH14" i="36"/>
  <c r="CG14" i="36"/>
  <c r="CF14" i="36"/>
  <c r="CE14" i="36"/>
  <c r="CD14" i="36"/>
  <c r="CC14" i="36"/>
  <c r="CB14" i="36"/>
  <c r="CA14" i="36"/>
  <c r="BZ14" i="36"/>
  <c r="BY14" i="36"/>
  <c r="BX14" i="36"/>
  <c r="BW14" i="36"/>
  <c r="BV14" i="36"/>
  <c r="BU14" i="36"/>
  <c r="BT14" i="36"/>
  <c r="BS14" i="36"/>
  <c r="BR14" i="36"/>
  <c r="BQ14" i="36"/>
  <c r="BP14" i="36"/>
  <c r="BO14" i="36"/>
  <c r="BN14" i="36"/>
  <c r="BM14" i="36"/>
  <c r="BL14" i="36"/>
  <c r="BK14" i="36"/>
  <c r="BJ14" i="36"/>
  <c r="BI14" i="36"/>
  <c r="BH14" i="36"/>
  <c r="BG14" i="36"/>
  <c r="BF14" i="36"/>
  <c r="BE14" i="36"/>
  <c r="BD14" i="36"/>
  <c r="BC14" i="36"/>
  <c r="BB14" i="36"/>
  <c r="BA14" i="36"/>
  <c r="AZ14" i="36"/>
  <c r="AY14" i="36"/>
  <c r="AX14" i="36"/>
  <c r="AW14" i="36"/>
  <c r="AV14" i="36"/>
  <c r="AU14" i="36"/>
  <c r="AT14" i="36"/>
  <c r="AS14" i="36"/>
  <c r="AR14" i="36"/>
  <c r="AQ14" i="36"/>
  <c r="L242" i="35"/>
  <c r="L241" i="35"/>
  <c r="L240" i="35"/>
  <c r="L239" i="35"/>
  <c r="L238" i="35"/>
  <c r="L236" i="35"/>
  <c r="S207" i="35"/>
  <c r="P207" i="35"/>
  <c r="S206" i="35"/>
  <c r="S204" i="35"/>
  <c r="P204" i="35"/>
  <c r="S203" i="35"/>
  <c r="S202" i="35"/>
  <c r="P201" i="35"/>
  <c r="S200" i="35"/>
  <c r="S199" i="35"/>
  <c r="P198" i="35"/>
  <c r="S197" i="35"/>
  <c r="S196" i="35"/>
  <c r="P195" i="35"/>
  <c r="S194" i="35"/>
  <c r="S193" i="35"/>
  <c r="S192" i="35"/>
  <c r="E189" i="35"/>
  <c r="K188" i="35"/>
  <c r="E188" i="35"/>
  <c r="E187" i="35" s="1"/>
  <c r="K187" i="35"/>
  <c r="K186" i="35"/>
  <c r="K185" i="35" s="1"/>
  <c r="Q231" i="35" s="1"/>
  <c r="E186" i="35"/>
  <c r="E185" i="35"/>
  <c r="E184" i="35"/>
  <c r="K183" i="35"/>
  <c r="E183" i="35"/>
  <c r="K182" i="35"/>
  <c r="Q228" i="35" s="1"/>
  <c r="Q242" i="35" s="1"/>
  <c r="K181" i="35"/>
  <c r="P228" i="35" s="1"/>
  <c r="P240" i="35" s="1"/>
  <c r="E181" i="35"/>
  <c r="K180" i="35"/>
  <c r="O228" i="35" s="1"/>
  <c r="E180" i="35"/>
  <c r="E179" i="35"/>
  <c r="E178" i="35" s="1"/>
  <c r="K178" i="35"/>
  <c r="S219" i="35" s="1"/>
  <c r="K177" i="35"/>
  <c r="E177" i="35"/>
  <c r="K176" i="35"/>
  <c r="E176" i="35"/>
  <c r="K175" i="35"/>
  <c r="E173" i="35"/>
  <c r="E172" i="35"/>
  <c r="K171" i="35"/>
  <c r="Q218" i="35" s="1"/>
  <c r="K169" i="35"/>
  <c r="P202" i="35" s="1"/>
  <c r="K168" i="35"/>
  <c r="K167" i="35" s="1"/>
  <c r="P191" i="35" s="1"/>
  <c r="DZ14" i="35"/>
  <c r="DY14" i="35"/>
  <c r="DX14" i="35"/>
  <c r="DW14" i="35"/>
  <c r="DV14" i="35"/>
  <c r="DU14" i="35"/>
  <c r="DT14" i="35"/>
  <c r="DS14" i="35"/>
  <c r="DR14" i="35"/>
  <c r="DQ14" i="35"/>
  <c r="DP14" i="35"/>
  <c r="DO14" i="35"/>
  <c r="DN14" i="35"/>
  <c r="DM14" i="35"/>
  <c r="DL14" i="35"/>
  <c r="DK14" i="35"/>
  <c r="DJ14" i="35"/>
  <c r="DI14" i="35"/>
  <c r="DH14" i="35"/>
  <c r="DG14" i="35"/>
  <c r="DF14" i="35"/>
  <c r="DE14" i="35"/>
  <c r="DD14" i="35"/>
  <c r="DC14" i="35"/>
  <c r="DB14" i="35"/>
  <c r="DA14" i="35"/>
  <c r="CZ14" i="35"/>
  <c r="CY14" i="35"/>
  <c r="CX14" i="35"/>
  <c r="CW14" i="35"/>
  <c r="CV14" i="35"/>
  <c r="CU14" i="35"/>
  <c r="CT14" i="35"/>
  <c r="CS14" i="35"/>
  <c r="CR14" i="35"/>
  <c r="CQ14" i="35"/>
  <c r="CP14" i="35"/>
  <c r="CO14" i="35"/>
  <c r="CN14" i="35"/>
  <c r="CM14" i="35"/>
  <c r="CL14" i="35"/>
  <c r="CK14" i="35"/>
  <c r="CJ14" i="35"/>
  <c r="CI14" i="35"/>
  <c r="CH14" i="35"/>
  <c r="CG14" i="35"/>
  <c r="CF14" i="35"/>
  <c r="CE14" i="35"/>
  <c r="CD14" i="35"/>
  <c r="CC14" i="35"/>
  <c r="CB14" i="35"/>
  <c r="CA14" i="35"/>
  <c r="BZ14" i="35"/>
  <c r="BY14" i="35"/>
  <c r="BX14" i="35"/>
  <c r="BW14" i="35"/>
  <c r="BV14" i="35"/>
  <c r="BU14" i="35"/>
  <c r="BT14" i="35"/>
  <c r="BS14" i="35"/>
  <c r="BR14" i="35"/>
  <c r="BQ14" i="35"/>
  <c r="BP14" i="35"/>
  <c r="BO14" i="35"/>
  <c r="BN14" i="35"/>
  <c r="BM14" i="35"/>
  <c r="BL14" i="35"/>
  <c r="BK14" i="35"/>
  <c r="BJ14" i="35"/>
  <c r="BI14" i="35"/>
  <c r="BH14" i="35"/>
  <c r="BG14" i="35"/>
  <c r="BF14" i="35"/>
  <c r="BE14" i="35"/>
  <c r="BD14" i="35"/>
  <c r="BC14" i="35"/>
  <c r="BB14" i="35"/>
  <c r="BA14" i="35"/>
  <c r="AZ14" i="35"/>
  <c r="AY14" i="35"/>
  <c r="AX14" i="35"/>
  <c r="AW14" i="35"/>
  <c r="AV14" i="35"/>
  <c r="AU14" i="35"/>
  <c r="AT14" i="35"/>
  <c r="AS14" i="35"/>
  <c r="AR14" i="35"/>
  <c r="AQ14" i="35"/>
  <c r="L242" i="34"/>
  <c r="L241" i="34"/>
  <c r="L240" i="34"/>
  <c r="L239" i="34"/>
  <c r="L238" i="34"/>
  <c r="L236" i="34"/>
  <c r="Q228" i="34"/>
  <c r="S207" i="34"/>
  <c r="S206" i="34"/>
  <c r="P205" i="34"/>
  <c r="S204" i="34"/>
  <c r="S203" i="34"/>
  <c r="S202" i="34"/>
  <c r="S200" i="34"/>
  <c r="S199" i="34"/>
  <c r="S197" i="34"/>
  <c r="S196" i="34"/>
  <c r="S194" i="34"/>
  <c r="S193" i="34"/>
  <c r="S192" i="34"/>
  <c r="E189" i="34"/>
  <c r="K188" i="34"/>
  <c r="E188" i="34"/>
  <c r="E187" i="34" s="1"/>
  <c r="K187" i="34"/>
  <c r="K186" i="34"/>
  <c r="K185" i="34" s="1"/>
  <c r="E186" i="34"/>
  <c r="E185" i="34"/>
  <c r="E184" i="34"/>
  <c r="K183" i="34"/>
  <c r="S219" i="34" s="1"/>
  <c r="E183" i="34"/>
  <c r="E182" i="34" s="1"/>
  <c r="K182" i="34"/>
  <c r="K181" i="34"/>
  <c r="P228" i="34" s="1"/>
  <c r="E181" i="34"/>
  <c r="K180" i="34"/>
  <c r="O228" i="34" s="1"/>
  <c r="E180" i="34"/>
  <c r="E179" i="34"/>
  <c r="E178" i="34" s="1"/>
  <c r="K178" i="34"/>
  <c r="K177" i="34"/>
  <c r="E177" i="34"/>
  <c r="K176" i="34"/>
  <c r="E176" i="34"/>
  <c r="E175" i="34" s="1"/>
  <c r="K175" i="34"/>
  <c r="E173" i="34"/>
  <c r="E172" i="34"/>
  <c r="K171" i="34"/>
  <c r="Q218" i="34" s="1"/>
  <c r="K169" i="34"/>
  <c r="P202" i="34" s="1"/>
  <c r="K168" i="34"/>
  <c r="P194" i="34" s="1"/>
  <c r="DZ14" i="34"/>
  <c r="DY14" i="34"/>
  <c r="DX14" i="34"/>
  <c r="DW14" i="34"/>
  <c r="DV14" i="34"/>
  <c r="DU14" i="34"/>
  <c r="DT14" i="34"/>
  <c r="DS14" i="34"/>
  <c r="DR14" i="34"/>
  <c r="DQ14" i="34"/>
  <c r="DP14" i="34"/>
  <c r="DO14" i="34"/>
  <c r="DN14" i="34"/>
  <c r="DM14" i="34"/>
  <c r="DL14" i="34"/>
  <c r="DK14" i="34"/>
  <c r="DJ14" i="34"/>
  <c r="DI14" i="34"/>
  <c r="DH14" i="34"/>
  <c r="DG14" i="34"/>
  <c r="DF14" i="34"/>
  <c r="DE14" i="34"/>
  <c r="DD14" i="34"/>
  <c r="DC14" i="34"/>
  <c r="DB14" i="34"/>
  <c r="DA14" i="34"/>
  <c r="CZ14" i="34"/>
  <c r="CY14" i="34"/>
  <c r="CX14" i="34"/>
  <c r="CW14" i="34"/>
  <c r="CV14" i="34"/>
  <c r="CU14" i="34"/>
  <c r="CT14" i="34"/>
  <c r="CS14" i="34"/>
  <c r="CR14" i="34"/>
  <c r="CQ14" i="34"/>
  <c r="CP14" i="34"/>
  <c r="CO14" i="34"/>
  <c r="CN14" i="34"/>
  <c r="CM14" i="34"/>
  <c r="CL14" i="34"/>
  <c r="CK14" i="34"/>
  <c r="CJ14" i="34"/>
  <c r="CI14" i="34"/>
  <c r="CH14" i="34"/>
  <c r="CG14" i="34"/>
  <c r="CF14" i="34"/>
  <c r="CE14" i="34"/>
  <c r="CD14" i="34"/>
  <c r="CC14" i="34"/>
  <c r="CB14" i="34"/>
  <c r="CA14" i="34"/>
  <c r="BZ14" i="34"/>
  <c r="BY14" i="34"/>
  <c r="BX14" i="34"/>
  <c r="BW14" i="34"/>
  <c r="BV14" i="34"/>
  <c r="BU14" i="34"/>
  <c r="BT14" i="34"/>
  <c r="BS14" i="34"/>
  <c r="BR14" i="34"/>
  <c r="BQ14" i="34"/>
  <c r="BP14" i="34"/>
  <c r="BO14" i="34"/>
  <c r="BN14" i="34"/>
  <c r="BM14" i="34"/>
  <c r="BL14" i="34"/>
  <c r="BK14" i="34"/>
  <c r="BJ14" i="34"/>
  <c r="BI14" i="34"/>
  <c r="BH14" i="34"/>
  <c r="BG14" i="34"/>
  <c r="BF14" i="34"/>
  <c r="BE14" i="34"/>
  <c r="BD14" i="34"/>
  <c r="BC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L242" i="33"/>
  <c r="L241" i="33"/>
  <c r="L240" i="33"/>
  <c r="L239" i="33"/>
  <c r="L238" i="33"/>
  <c r="L236" i="33"/>
  <c r="Q228" i="33"/>
  <c r="Q240" i="33" s="1"/>
  <c r="S207" i="33"/>
  <c r="S206" i="33"/>
  <c r="P206" i="33"/>
  <c r="P205" i="33"/>
  <c r="S204" i="33"/>
  <c r="S203" i="33"/>
  <c r="P203" i="33"/>
  <c r="S202" i="33"/>
  <c r="S200" i="33"/>
  <c r="S199" i="33"/>
  <c r="S197" i="33"/>
  <c r="S196" i="33"/>
  <c r="S194" i="33"/>
  <c r="S193" i="33"/>
  <c r="S192" i="33"/>
  <c r="E189" i="33"/>
  <c r="K188" i="33"/>
  <c r="K185" i="33" s="1"/>
  <c r="E188" i="33"/>
  <c r="E187" i="33" s="1"/>
  <c r="K187" i="33"/>
  <c r="K186" i="33"/>
  <c r="E186" i="33"/>
  <c r="E185" i="33"/>
  <c r="E184" i="33"/>
  <c r="K183" i="33"/>
  <c r="E183" i="33"/>
  <c r="K182" i="33"/>
  <c r="K181" i="33"/>
  <c r="P228" i="33" s="1"/>
  <c r="E181" i="33"/>
  <c r="K180" i="33"/>
  <c r="O228" i="33" s="1"/>
  <c r="O236" i="33" s="1"/>
  <c r="E180" i="33"/>
  <c r="E179" i="33"/>
  <c r="K178" i="33"/>
  <c r="S219" i="33" s="1"/>
  <c r="K177" i="33"/>
  <c r="E177" i="33"/>
  <c r="K176" i="33"/>
  <c r="E176" i="33"/>
  <c r="E175" i="33" s="1"/>
  <c r="K175" i="33"/>
  <c r="E173" i="33"/>
  <c r="E172" i="33"/>
  <c r="K171" i="33"/>
  <c r="Q218" i="33" s="1"/>
  <c r="K169" i="33"/>
  <c r="P202" i="33" s="1"/>
  <c r="K168" i="33"/>
  <c r="DZ14" i="33"/>
  <c r="DY14" i="33"/>
  <c r="DX14" i="33"/>
  <c r="DW14" i="33"/>
  <c r="DV14" i="33"/>
  <c r="DU14" i="33"/>
  <c r="DT14" i="33"/>
  <c r="DS14" i="33"/>
  <c r="DR14" i="33"/>
  <c r="DQ14" i="33"/>
  <c r="DP14" i="33"/>
  <c r="DO14" i="33"/>
  <c r="DN14" i="33"/>
  <c r="DM14" i="33"/>
  <c r="DL14" i="33"/>
  <c r="DK14" i="33"/>
  <c r="DJ14" i="33"/>
  <c r="DI14" i="33"/>
  <c r="DH14" i="33"/>
  <c r="DG14" i="33"/>
  <c r="DF14" i="33"/>
  <c r="DE14" i="33"/>
  <c r="DD14" i="33"/>
  <c r="DC14" i="33"/>
  <c r="DB14" i="33"/>
  <c r="DA14" i="33"/>
  <c r="CZ14" i="33"/>
  <c r="CY14" i="33"/>
  <c r="CX14" i="33"/>
  <c r="CW14" i="33"/>
  <c r="CV14" i="33"/>
  <c r="CU14" i="33"/>
  <c r="CT14" i="33"/>
  <c r="CS14" i="33"/>
  <c r="CR14" i="33"/>
  <c r="CQ14" i="33"/>
  <c r="CP14" i="33"/>
  <c r="CO14" i="33"/>
  <c r="CN14" i="33"/>
  <c r="CM14" i="33"/>
  <c r="CL14" i="33"/>
  <c r="CK14" i="33"/>
  <c r="CJ14" i="33"/>
  <c r="CI14" i="33"/>
  <c r="CH14" i="33"/>
  <c r="CG14" i="33"/>
  <c r="CF14" i="33"/>
  <c r="CE14" i="33"/>
  <c r="CD14" i="33"/>
  <c r="CC14" i="33"/>
  <c r="CB14" i="33"/>
  <c r="CA14" i="33"/>
  <c r="BZ14" i="33"/>
  <c r="BY14" i="33"/>
  <c r="BX14" i="33"/>
  <c r="BW14" i="33"/>
  <c r="BV14" i="33"/>
  <c r="BU14" i="33"/>
  <c r="BT14" i="33"/>
  <c r="BS14" i="33"/>
  <c r="BR14" i="33"/>
  <c r="BQ14" i="33"/>
  <c r="BP14" i="33"/>
  <c r="BO14" i="33"/>
  <c r="BN14" i="33"/>
  <c r="BM14" i="33"/>
  <c r="BL14" i="33"/>
  <c r="BK14" i="33"/>
  <c r="BJ14" i="33"/>
  <c r="BI14" i="33"/>
  <c r="BH14" i="33"/>
  <c r="BG14" i="33"/>
  <c r="BF14" i="33"/>
  <c r="BE14" i="33"/>
  <c r="BD14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L242" i="32"/>
  <c r="L241" i="32"/>
  <c r="L240" i="32"/>
  <c r="L239" i="32"/>
  <c r="L238" i="32"/>
  <c r="L236" i="32"/>
  <c r="Q218" i="32"/>
  <c r="S207" i="32"/>
  <c r="S206" i="32"/>
  <c r="S204" i="32"/>
  <c r="S203" i="32"/>
  <c r="S202" i="32"/>
  <c r="S200" i="32"/>
  <c r="S199" i="32"/>
  <c r="S197" i="32"/>
  <c r="S196" i="32"/>
  <c r="S194" i="32"/>
  <c r="S193" i="32"/>
  <c r="S192" i="32"/>
  <c r="E189" i="32"/>
  <c r="K188" i="32"/>
  <c r="E188" i="32"/>
  <c r="K187" i="32"/>
  <c r="E187" i="32"/>
  <c r="K186" i="32"/>
  <c r="K185" i="32" s="1"/>
  <c r="E186" i="32"/>
  <c r="E185" i="32"/>
  <c r="E184" i="32"/>
  <c r="K183" i="32"/>
  <c r="E183" i="32"/>
  <c r="K182" i="32"/>
  <c r="Q228" i="32" s="1"/>
  <c r="Q235" i="32" s="1"/>
  <c r="K181" i="32"/>
  <c r="P228" i="32" s="1"/>
  <c r="E181" i="32"/>
  <c r="K180" i="32"/>
  <c r="O228" i="32" s="1"/>
  <c r="O242" i="32" s="1"/>
  <c r="E180" i="32"/>
  <c r="E179" i="32"/>
  <c r="E178" i="32" s="1"/>
  <c r="K178" i="32"/>
  <c r="K177" i="32"/>
  <c r="E177" i="32"/>
  <c r="K176" i="32"/>
  <c r="E176" i="32"/>
  <c r="K175" i="32"/>
  <c r="E173" i="32"/>
  <c r="E172" i="32"/>
  <c r="K171" i="32"/>
  <c r="K169" i="32"/>
  <c r="P201" i="32" s="1"/>
  <c r="K168" i="32"/>
  <c r="P194" i="32" s="1"/>
  <c r="DZ14" i="32"/>
  <c r="DY14" i="32"/>
  <c r="DX14" i="32"/>
  <c r="DW14" i="32"/>
  <c r="DV14" i="32"/>
  <c r="DU14" i="32"/>
  <c r="DT14" i="32"/>
  <c r="DS14" i="32"/>
  <c r="DR14" i="32"/>
  <c r="DQ14" i="32"/>
  <c r="DP14" i="32"/>
  <c r="DO14" i="32"/>
  <c r="DN14" i="32"/>
  <c r="DM14" i="32"/>
  <c r="DL14" i="32"/>
  <c r="DK14" i="32"/>
  <c r="DJ14" i="32"/>
  <c r="DI14" i="32"/>
  <c r="DH14" i="32"/>
  <c r="DG14" i="32"/>
  <c r="DF14" i="32"/>
  <c r="DE14" i="32"/>
  <c r="DD14" i="32"/>
  <c r="DC14" i="32"/>
  <c r="DB14" i="32"/>
  <c r="DA14" i="32"/>
  <c r="CZ14" i="32"/>
  <c r="CY14" i="32"/>
  <c r="CX14" i="32"/>
  <c r="CW14" i="32"/>
  <c r="CV14" i="32"/>
  <c r="CU14" i="32"/>
  <c r="CT14" i="32"/>
  <c r="CS14" i="32"/>
  <c r="CR14" i="32"/>
  <c r="CQ14" i="32"/>
  <c r="CP14" i="32"/>
  <c r="CO14" i="32"/>
  <c r="CN14" i="32"/>
  <c r="CM14" i="32"/>
  <c r="CL14" i="32"/>
  <c r="CK14" i="32"/>
  <c r="CJ14" i="32"/>
  <c r="CI14" i="32"/>
  <c r="CH14" i="32"/>
  <c r="CG14" i="32"/>
  <c r="CF14" i="32"/>
  <c r="CE14" i="32"/>
  <c r="CD14" i="32"/>
  <c r="CC14" i="32"/>
  <c r="CB14" i="32"/>
  <c r="CA14" i="32"/>
  <c r="BZ14" i="32"/>
  <c r="BY14" i="32"/>
  <c r="BX14" i="32"/>
  <c r="BW14" i="32"/>
  <c r="BV14" i="32"/>
  <c r="BU14" i="32"/>
  <c r="BT14" i="32"/>
  <c r="BS14" i="32"/>
  <c r="BR14" i="32"/>
  <c r="BQ14" i="32"/>
  <c r="BP14" i="32"/>
  <c r="BO14" i="32"/>
  <c r="BN14" i="32"/>
  <c r="BM14" i="32"/>
  <c r="BL14" i="32"/>
  <c r="BK14" i="32"/>
  <c r="BJ14" i="32"/>
  <c r="BI14" i="32"/>
  <c r="BH14" i="32"/>
  <c r="BG14" i="32"/>
  <c r="BF14" i="32"/>
  <c r="BE14" i="32"/>
  <c r="BD14" i="32"/>
  <c r="BC14" i="32"/>
  <c r="BB14" i="32"/>
  <c r="BA14" i="32"/>
  <c r="AZ14" i="32"/>
  <c r="AY14" i="32"/>
  <c r="AX14" i="32"/>
  <c r="AW14" i="32"/>
  <c r="AV14" i="32"/>
  <c r="AU14" i="32"/>
  <c r="AT14" i="32"/>
  <c r="AS14" i="32"/>
  <c r="AR14" i="32"/>
  <c r="AQ14" i="32"/>
  <c r="L242" i="31"/>
  <c r="L241" i="31"/>
  <c r="L240" i="31"/>
  <c r="L239" i="31"/>
  <c r="L238" i="31"/>
  <c r="L236" i="31"/>
  <c r="Q228" i="31"/>
  <c r="Q240" i="31" s="1"/>
  <c r="S207" i="31"/>
  <c r="S206" i="31"/>
  <c r="S204" i="31"/>
  <c r="S203" i="31"/>
  <c r="S202" i="31"/>
  <c r="S200" i="31"/>
  <c r="S199" i="31"/>
  <c r="S197" i="31"/>
  <c r="S196" i="31"/>
  <c r="S194" i="31"/>
  <c r="S193" i="31"/>
  <c r="S192" i="31"/>
  <c r="E189" i="31"/>
  <c r="K188" i="31"/>
  <c r="E188" i="31"/>
  <c r="K187" i="31"/>
  <c r="K186" i="31"/>
  <c r="E186" i="31"/>
  <c r="E185" i="31"/>
  <c r="E184" i="31"/>
  <c r="K183" i="31"/>
  <c r="E183" i="31"/>
  <c r="K182" i="31"/>
  <c r="E182" i="31"/>
  <c r="K181" i="31"/>
  <c r="P228" i="31" s="1"/>
  <c r="E181" i="31"/>
  <c r="K180" i="31"/>
  <c r="O228" i="31" s="1"/>
  <c r="E180" i="31"/>
  <c r="E179" i="31"/>
  <c r="K178" i="31"/>
  <c r="K177" i="31"/>
  <c r="E177" i="31"/>
  <c r="K176" i="31"/>
  <c r="E176" i="31"/>
  <c r="K175" i="31"/>
  <c r="E175" i="31"/>
  <c r="E173" i="31"/>
  <c r="E172" i="31"/>
  <c r="K171" i="31"/>
  <c r="Q218" i="31" s="1"/>
  <c r="K169" i="31"/>
  <c r="P202" i="31" s="1"/>
  <c r="K168" i="31"/>
  <c r="P194" i="31" s="1"/>
  <c r="DZ14" i="31"/>
  <c r="DY14" i="31"/>
  <c r="DX14" i="31"/>
  <c r="DW14" i="31"/>
  <c r="DV14" i="31"/>
  <c r="DU14" i="31"/>
  <c r="DT14" i="31"/>
  <c r="DS14" i="31"/>
  <c r="DR14" i="31"/>
  <c r="DQ14" i="31"/>
  <c r="DP14" i="31"/>
  <c r="DO14" i="31"/>
  <c r="DN14" i="31"/>
  <c r="DM14" i="31"/>
  <c r="DL14" i="31"/>
  <c r="DK14" i="31"/>
  <c r="DJ14" i="31"/>
  <c r="DI14" i="31"/>
  <c r="DH14" i="31"/>
  <c r="DG14" i="31"/>
  <c r="DF14" i="31"/>
  <c r="DE14" i="31"/>
  <c r="DD14" i="31"/>
  <c r="DC14" i="31"/>
  <c r="DB14" i="31"/>
  <c r="DA14" i="31"/>
  <c r="CZ14" i="31"/>
  <c r="CY14" i="31"/>
  <c r="CX14" i="31"/>
  <c r="CW14" i="31"/>
  <c r="CV14" i="31"/>
  <c r="CU14" i="31"/>
  <c r="CT14" i="31"/>
  <c r="CS14" i="31"/>
  <c r="CR14" i="31"/>
  <c r="CQ14" i="31"/>
  <c r="CP14" i="31"/>
  <c r="CO14" i="31"/>
  <c r="CN14" i="31"/>
  <c r="CM14" i="31"/>
  <c r="CL14" i="31"/>
  <c r="CK14" i="31"/>
  <c r="CJ14" i="31"/>
  <c r="CI14" i="31"/>
  <c r="CH14" i="31"/>
  <c r="CG14" i="31"/>
  <c r="CF14" i="31"/>
  <c r="CE14" i="31"/>
  <c r="CD14" i="31"/>
  <c r="CC14" i="31"/>
  <c r="CB14" i="31"/>
  <c r="CA14" i="31"/>
  <c r="BZ14" i="31"/>
  <c r="BY14" i="31"/>
  <c r="BX14" i="31"/>
  <c r="BW14" i="31"/>
  <c r="BV14" i="31"/>
  <c r="BU14" i="31"/>
  <c r="BT14" i="31"/>
  <c r="BS14" i="31"/>
  <c r="BR14" i="31"/>
  <c r="BQ14" i="31"/>
  <c r="BP14" i="31"/>
  <c r="BO14" i="31"/>
  <c r="BN14" i="31"/>
  <c r="BM14" i="31"/>
  <c r="BL14" i="31"/>
  <c r="BK14" i="31"/>
  <c r="BJ14" i="31"/>
  <c r="BI14" i="31"/>
  <c r="BH14" i="31"/>
  <c r="BG14" i="31"/>
  <c r="BF14" i="31"/>
  <c r="BE14" i="31"/>
  <c r="BD14" i="31"/>
  <c r="BC14" i="31"/>
  <c r="BB14" i="31"/>
  <c r="BA14" i="31"/>
  <c r="AZ14" i="31"/>
  <c r="AY14" i="31"/>
  <c r="AX14" i="31"/>
  <c r="AW14" i="31"/>
  <c r="AV14" i="31"/>
  <c r="AU14" i="31"/>
  <c r="AT14" i="31"/>
  <c r="AS14" i="31"/>
  <c r="AR14" i="31"/>
  <c r="AQ14" i="31"/>
  <c r="E1" i="32"/>
  <c r="E1" i="28"/>
  <c r="L242" i="30"/>
  <c r="L241" i="30"/>
  <c r="L240" i="30"/>
  <c r="L239" i="30"/>
  <c r="L238" i="30"/>
  <c r="L236" i="30"/>
  <c r="Q218" i="30"/>
  <c r="S207" i="30"/>
  <c r="S206" i="30"/>
  <c r="S204" i="30"/>
  <c r="S203" i="30"/>
  <c r="S202" i="30"/>
  <c r="S200" i="30"/>
  <c r="S199" i="30"/>
  <c r="S197" i="30"/>
  <c r="S196" i="30"/>
  <c r="S194" i="30"/>
  <c r="S193" i="30"/>
  <c r="S192" i="30"/>
  <c r="E189" i="30"/>
  <c r="K188" i="30"/>
  <c r="E188" i="30"/>
  <c r="K187" i="30"/>
  <c r="K186" i="30"/>
  <c r="K185" i="30" s="1"/>
  <c r="E186" i="30"/>
  <c r="E185" i="30"/>
  <c r="E184" i="30"/>
  <c r="K183" i="30"/>
  <c r="E183" i="30"/>
  <c r="K182" i="30"/>
  <c r="Q228" i="30" s="1"/>
  <c r="Q235" i="30" s="1"/>
  <c r="K181" i="30"/>
  <c r="P228" i="30" s="1"/>
  <c r="E181" i="30"/>
  <c r="K180" i="30"/>
  <c r="O228" i="30" s="1"/>
  <c r="E180" i="30"/>
  <c r="E179" i="30"/>
  <c r="K178" i="30"/>
  <c r="K177" i="30"/>
  <c r="E177" i="30"/>
  <c r="K176" i="30"/>
  <c r="E176" i="30"/>
  <c r="K175" i="30"/>
  <c r="E175" i="30"/>
  <c r="E173" i="30"/>
  <c r="E172" i="30"/>
  <c r="K171" i="30"/>
  <c r="K169" i="30"/>
  <c r="P196" i="30" s="1"/>
  <c r="K168" i="30"/>
  <c r="P194" i="30" s="1"/>
  <c r="DZ14" i="30"/>
  <c r="DY14" i="30"/>
  <c r="DX14" i="30"/>
  <c r="DW14" i="30"/>
  <c r="DV14" i="30"/>
  <c r="DU14" i="30"/>
  <c r="DT14" i="30"/>
  <c r="DS14" i="30"/>
  <c r="DR14" i="30"/>
  <c r="DQ14" i="30"/>
  <c r="DP14" i="30"/>
  <c r="DO14" i="30"/>
  <c r="DN14" i="30"/>
  <c r="DM14" i="30"/>
  <c r="DL14" i="30"/>
  <c r="DK14" i="30"/>
  <c r="DJ14" i="30"/>
  <c r="DI14" i="30"/>
  <c r="DH14" i="30"/>
  <c r="DG14" i="30"/>
  <c r="DF14" i="30"/>
  <c r="DE14" i="30"/>
  <c r="DD14" i="30"/>
  <c r="DC14" i="30"/>
  <c r="DB14" i="30"/>
  <c r="DA14" i="30"/>
  <c r="CZ14" i="30"/>
  <c r="CY14" i="30"/>
  <c r="CX14" i="30"/>
  <c r="CW14" i="30"/>
  <c r="CV14" i="30"/>
  <c r="CU14" i="30"/>
  <c r="CT14" i="30"/>
  <c r="CS14" i="30"/>
  <c r="CR14" i="30"/>
  <c r="CQ14" i="30"/>
  <c r="CP14" i="30"/>
  <c r="CO14" i="30"/>
  <c r="CN14" i="30"/>
  <c r="CM14" i="30"/>
  <c r="CL14" i="30"/>
  <c r="CK14" i="30"/>
  <c r="CJ14" i="30"/>
  <c r="CI14" i="30"/>
  <c r="CH14" i="30"/>
  <c r="CG14" i="30"/>
  <c r="CF14" i="30"/>
  <c r="CE14" i="30"/>
  <c r="CD14" i="30"/>
  <c r="CC14" i="30"/>
  <c r="CB14" i="30"/>
  <c r="CA14" i="30"/>
  <c r="BZ14" i="30"/>
  <c r="BY14" i="30"/>
  <c r="BX14" i="30"/>
  <c r="BW14" i="30"/>
  <c r="BV14" i="30"/>
  <c r="BU14" i="30"/>
  <c r="BT14" i="30"/>
  <c r="BS14" i="30"/>
  <c r="BR14" i="30"/>
  <c r="BQ14" i="30"/>
  <c r="BP14" i="30"/>
  <c r="BO14" i="30"/>
  <c r="BN14" i="30"/>
  <c r="BM14" i="30"/>
  <c r="BL14" i="30"/>
  <c r="BK14" i="30"/>
  <c r="BJ14" i="30"/>
  <c r="BI14" i="30"/>
  <c r="BH14" i="30"/>
  <c r="BG14" i="30"/>
  <c r="BF14" i="30"/>
  <c r="BE14" i="30"/>
  <c r="BD14" i="30"/>
  <c r="BC14" i="30"/>
  <c r="BB14" i="30"/>
  <c r="BA14" i="30"/>
  <c r="AZ14" i="30"/>
  <c r="AY14" i="30"/>
  <c r="AX14" i="30"/>
  <c r="AW14" i="30"/>
  <c r="AV14" i="30"/>
  <c r="AU14" i="30"/>
  <c r="AT14" i="30"/>
  <c r="AS14" i="30"/>
  <c r="AR14" i="30"/>
  <c r="AQ14" i="30"/>
  <c r="L242" i="29"/>
  <c r="L241" i="29"/>
  <c r="L240" i="29"/>
  <c r="L239" i="29"/>
  <c r="P238" i="29"/>
  <c r="L238" i="29"/>
  <c r="L236" i="29"/>
  <c r="Q228" i="29"/>
  <c r="Q239" i="29" s="1"/>
  <c r="O228" i="29"/>
  <c r="S207" i="29"/>
  <c r="S206" i="29"/>
  <c r="S204" i="29"/>
  <c r="S203" i="29"/>
  <c r="S202" i="29"/>
  <c r="S200" i="29"/>
  <c r="S199" i="29"/>
  <c r="S197" i="29"/>
  <c r="S196" i="29"/>
  <c r="S194" i="29"/>
  <c r="S193" i="29"/>
  <c r="S192" i="29"/>
  <c r="E189" i="29"/>
  <c r="K188" i="29"/>
  <c r="E188" i="29"/>
  <c r="K187" i="29"/>
  <c r="K186" i="29"/>
  <c r="E186" i="29"/>
  <c r="E185" i="29"/>
  <c r="E184" i="29"/>
  <c r="E182" i="29" s="1"/>
  <c r="K183" i="29"/>
  <c r="S219" i="29" s="1"/>
  <c r="E183" i="29"/>
  <c r="K182" i="29"/>
  <c r="K181" i="29"/>
  <c r="P228" i="29" s="1"/>
  <c r="E181" i="29"/>
  <c r="K180" i="29"/>
  <c r="E180" i="29"/>
  <c r="E179" i="29"/>
  <c r="K178" i="29"/>
  <c r="K177" i="29"/>
  <c r="E177" i="29"/>
  <c r="K176" i="29"/>
  <c r="E176" i="29"/>
  <c r="K175" i="29"/>
  <c r="E175" i="29"/>
  <c r="E173" i="29"/>
  <c r="E172" i="29"/>
  <c r="K171" i="29"/>
  <c r="Q218" i="29" s="1"/>
  <c r="K169" i="29"/>
  <c r="P202" i="29" s="1"/>
  <c r="K168" i="29"/>
  <c r="DZ14" i="29"/>
  <c r="DY14" i="29"/>
  <c r="DX14" i="29"/>
  <c r="DW14" i="29"/>
  <c r="DV14" i="29"/>
  <c r="DU14" i="29"/>
  <c r="DT14" i="29"/>
  <c r="DS14" i="29"/>
  <c r="DR14" i="29"/>
  <c r="DQ14" i="29"/>
  <c r="DP14" i="29"/>
  <c r="DO14" i="29"/>
  <c r="DN14" i="29"/>
  <c r="DM14" i="29"/>
  <c r="DL14" i="29"/>
  <c r="DK14" i="29"/>
  <c r="DJ14" i="29"/>
  <c r="DI14" i="29"/>
  <c r="DH14" i="29"/>
  <c r="DG14" i="29"/>
  <c r="DF14" i="29"/>
  <c r="DE14" i="29"/>
  <c r="DD14" i="29"/>
  <c r="DC14" i="29"/>
  <c r="DB14" i="29"/>
  <c r="DA14" i="29"/>
  <c r="CZ14" i="29"/>
  <c r="CY14" i="29"/>
  <c r="CX14" i="29"/>
  <c r="CW14" i="29"/>
  <c r="CV14" i="29"/>
  <c r="CU14" i="29"/>
  <c r="CT14" i="29"/>
  <c r="CS14" i="29"/>
  <c r="CR14" i="29"/>
  <c r="CQ14" i="29"/>
  <c r="CP14" i="29"/>
  <c r="CO14" i="29"/>
  <c r="CN14" i="29"/>
  <c r="CM14" i="29"/>
  <c r="CL14" i="29"/>
  <c r="CK14" i="29"/>
  <c r="CJ14" i="29"/>
  <c r="CI14" i="29"/>
  <c r="CH14" i="29"/>
  <c r="CG14" i="29"/>
  <c r="CF14" i="29"/>
  <c r="CE14" i="29"/>
  <c r="CD14" i="29"/>
  <c r="CC14" i="29"/>
  <c r="CB14" i="29"/>
  <c r="CA14" i="29"/>
  <c r="BZ14" i="29"/>
  <c r="BY14" i="29"/>
  <c r="BX14" i="29"/>
  <c r="BW14" i="29"/>
  <c r="BV14" i="29"/>
  <c r="BU14" i="29"/>
  <c r="BT14" i="29"/>
  <c r="BS14" i="29"/>
  <c r="BR14" i="29"/>
  <c r="BQ14" i="29"/>
  <c r="BP14" i="29"/>
  <c r="BO14" i="29"/>
  <c r="BN14" i="29"/>
  <c r="BM14" i="29"/>
  <c r="BL14" i="29"/>
  <c r="BK14" i="29"/>
  <c r="BJ14" i="29"/>
  <c r="BI14" i="29"/>
  <c r="BH14" i="29"/>
  <c r="BG14" i="29"/>
  <c r="BF14" i="29"/>
  <c r="BE14" i="29"/>
  <c r="BD14" i="29"/>
  <c r="BC14" i="29"/>
  <c r="BB14" i="29"/>
  <c r="BA14" i="29"/>
  <c r="AZ14" i="29"/>
  <c r="AY14" i="29"/>
  <c r="AX14" i="29"/>
  <c r="AW14" i="29"/>
  <c r="AV14" i="29"/>
  <c r="AU14" i="29"/>
  <c r="AT14" i="29"/>
  <c r="AS14" i="29"/>
  <c r="AR14" i="29"/>
  <c r="AQ14" i="29"/>
  <c r="L242" i="28"/>
  <c r="L241" i="28"/>
  <c r="L240" i="28"/>
  <c r="L239" i="28"/>
  <c r="L238" i="28"/>
  <c r="L236" i="28"/>
  <c r="Q228" i="28"/>
  <c r="Q242" i="28" s="1"/>
  <c r="S207" i="28"/>
  <c r="S206" i="28"/>
  <c r="P206" i="28"/>
  <c r="S204" i="28"/>
  <c r="S203" i="28"/>
  <c r="P203" i="28"/>
  <c r="S202" i="28"/>
  <c r="S200" i="28"/>
  <c r="P200" i="28"/>
  <c r="S199" i="28"/>
  <c r="S197" i="28"/>
  <c r="P197" i="28"/>
  <c r="S196" i="28"/>
  <c r="S194" i="28"/>
  <c r="S193" i="28"/>
  <c r="S192" i="28"/>
  <c r="E189" i="28"/>
  <c r="K188" i="28"/>
  <c r="E188" i="28"/>
  <c r="K187" i="28"/>
  <c r="K185" i="28" s="1"/>
  <c r="K186" i="28"/>
  <c r="E186" i="28"/>
  <c r="E185" i="28"/>
  <c r="E184" i="28"/>
  <c r="K183" i="28"/>
  <c r="E183" i="28"/>
  <c r="K182" i="28"/>
  <c r="K181" i="28"/>
  <c r="P228" i="28" s="1"/>
  <c r="E181" i="28"/>
  <c r="K180" i="28"/>
  <c r="O228" i="28" s="1"/>
  <c r="E180" i="28"/>
  <c r="E179" i="28"/>
  <c r="K178" i="28"/>
  <c r="S219" i="28" s="1"/>
  <c r="K177" i="28"/>
  <c r="E177" i="28"/>
  <c r="K176" i="28"/>
  <c r="E176" i="28"/>
  <c r="E175" i="28" s="1"/>
  <c r="K175" i="28"/>
  <c r="E173" i="28"/>
  <c r="E172" i="28"/>
  <c r="K171" i="28"/>
  <c r="Q218" i="28" s="1"/>
  <c r="K169" i="28"/>
  <c r="P207" i="28" s="1"/>
  <c r="K168" i="28"/>
  <c r="K167" i="28" s="1"/>
  <c r="P211" i="28" s="1"/>
  <c r="DZ14" i="28"/>
  <c r="DY14" i="28"/>
  <c r="DX14" i="28"/>
  <c r="DW14" i="28"/>
  <c r="DV14" i="28"/>
  <c r="DU14" i="28"/>
  <c r="DT14" i="28"/>
  <c r="DS14" i="28"/>
  <c r="DR14" i="28"/>
  <c r="DQ14" i="28"/>
  <c r="DP14" i="28"/>
  <c r="DO14" i="28"/>
  <c r="DN14" i="28"/>
  <c r="DM14" i="28"/>
  <c r="DL14" i="28"/>
  <c r="DK14" i="28"/>
  <c r="DJ14" i="28"/>
  <c r="DI14" i="28"/>
  <c r="DH14" i="28"/>
  <c r="DG14" i="28"/>
  <c r="DF14" i="28"/>
  <c r="DE14" i="28"/>
  <c r="DD14" i="28"/>
  <c r="DC14" i="28"/>
  <c r="DB14" i="28"/>
  <c r="DA14" i="28"/>
  <c r="CZ14" i="28"/>
  <c r="CY14" i="28"/>
  <c r="CX14" i="28"/>
  <c r="CW14" i="28"/>
  <c r="CV14" i="28"/>
  <c r="CU14" i="28"/>
  <c r="CT14" i="28"/>
  <c r="CS14" i="28"/>
  <c r="CR14" i="28"/>
  <c r="CQ14" i="28"/>
  <c r="CP14" i="28"/>
  <c r="CO14" i="28"/>
  <c r="CN14" i="28"/>
  <c r="CM14" i="28"/>
  <c r="CL14" i="28"/>
  <c r="CK14" i="28"/>
  <c r="CJ14" i="28"/>
  <c r="CI14" i="28"/>
  <c r="CH14" i="28"/>
  <c r="CG14" i="28"/>
  <c r="CF14" i="28"/>
  <c r="CE14" i="28"/>
  <c r="CD14" i="28"/>
  <c r="CC14" i="28"/>
  <c r="CB14" i="28"/>
  <c r="CA14" i="28"/>
  <c r="BZ14" i="28"/>
  <c r="BY14" i="28"/>
  <c r="BX14" i="28"/>
  <c r="BW14" i="28"/>
  <c r="BV14" i="28"/>
  <c r="BU14" i="28"/>
  <c r="BT14" i="28"/>
  <c r="BS14" i="28"/>
  <c r="BR14" i="28"/>
  <c r="BQ14" i="28"/>
  <c r="BP14" i="28"/>
  <c r="BO14" i="28"/>
  <c r="BN14" i="28"/>
  <c r="BM14" i="28"/>
  <c r="BL14" i="28"/>
  <c r="BK14" i="28"/>
  <c r="BJ14" i="28"/>
  <c r="BI14" i="28"/>
  <c r="BH14" i="28"/>
  <c r="BG14" i="28"/>
  <c r="BF14" i="28"/>
  <c r="BE14" i="28"/>
  <c r="BD14" i="28"/>
  <c r="BC14" i="28"/>
  <c r="BB14" i="28"/>
  <c r="BA14" i="28"/>
  <c r="AZ14" i="28"/>
  <c r="AY14" i="28"/>
  <c r="AX14" i="28"/>
  <c r="AW14" i="28"/>
  <c r="AV14" i="28"/>
  <c r="AU14" i="28"/>
  <c r="AT14" i="28"/>
  <c r="AS14" i="28"/>
  <c r="AR14" i="28"/>
  <c r="AQ14" i="28"/>
  <c r="E1" i="26"/>
  <c r="L242" i="27"/>
  <c r="L241" i="27"/>
  <c r="L240" i="27"/>
  <c r="L239" i="27"/>
  <c r="L238" i="27"/>
  <c r="L236" i="27"/>
  <c r="S207" i="27"/>
  <c r="S206" i="27"/>
  <c r="S204" i="27"/>
  <c r="S203" i="27"/>
  <c r="S202" i="27"/>
  <c r="S200" i="27"/>
  <c r="S199" i="27"/>
  <c r="S197" i="27"/>
  <c r="S196" i="27"/>
  <c r="S194" i="27"/>
  <c r="S193" i="27"/>
  <c r="S192" i="27"/>
  <c r="E189" i="27"/>
  <c r="E187" i="27" s="1"/>
  <c r="K188" i="27"/>
  <c r="E188" i="27"/>
  <c r="K187" i="27"/>
  <c r="K186" i="27"/>
  <c r="K185" i="27" s="1"/>
  <c r="E186" i="27"/>
  <c r="E185" i="27"/>
  <c r="E184" i="27"/>
  <c r="E182" i="27" s="1"/>
  <c r="K183" i="27"/>
  <c r="S219" i="27" s="1"/>
  <c r="E183" i="27"/>
  <c r="K182" i="27"/>
  <c r="Q228" i="27" s="1"/>
  <c r="K181" i="27"/>
  <c r="P228" i="27" s="1"/>
  <c r="E181" i="27"/>
  <c r="K180" i="27"/>
  <c r="O228" i="27" s="1"/>
  <c r="E180" i="27"/>
  <c r="E179" i="27"/>
  <c r="E178" i="27" s="1"/>
  <c r="K178" i="27"/>
  <c r="K177" i="27"/>
  <c r="E177" i="27"/>
  <c r="K176" i="27"/>
  <c r="E176" i="27"/>
  <c r="K175" i="27"/>
  <c r="E173" i="27"/>
  <c r="E172" i="27"/>
  <c r="K171" i="27"/>
  <c r="Q218" i="27" s="1"/>
  <c r="K169" i="27"/>
  <c r="P206" i="27" s="1"/>
  <c r="K168" i="27"/>
  <c r="P194" i="27" s="1"/>
  <c r="DZ14" i="27"/>
  <c r="DY14" i="27"/>
  <c r="DX14" i="27"/>
  <c r="DW14" i="27"/>
  <c r="DV14" i="27"/>
  <c r="DU14" i="27"/>
  <c r="DT14" i="27"/>
  <c r="DS14" i="27"/>
  <c r="DR14" i="27"/>
  <c r="DQ14" i="27"/>
  <c r="DP14" i="27"/>
  <c r="DO14" i="27"/>
  <c r="DN14" i="27"/>
  <c r="DM14" i="27"/>
  <c r="DL14" i="27"/>
  <c r="DK14" i="27"/>
  <c r="DJ14" i="27"/>
  <c r="DI14" i="27"/>
  <c r="DH14" i="27"/>
  <c r="DG14" i="27"/>
  <c r="DF14" i="27"/>
  <c r="DE14" i="27"/>
  <c r="DD14" i="27"/>
  <c r="DC14" i="27"/>
  <c r="DB14" i="27"/>
  <c r="DA14" i="27"/>
  <c r="CZ14" i="27"/>
  <c r="CY14" i="27"/>
  <c r="CX14" i="27"/>
  <c r="CW14" i="27"/>
  <c r="CV14" i="27"/>
  <c r="CU14" i="27"/>
  <c r="CT14" i="27"/>
  <c r="CS14" i="27"/>
  <c r="CR14" i="27"/>
  <c r="CQ14" i="27"/>
  <c r="CP14" i="27"/>
  <c r="CO14" i="27"/>
  <c r="CN14" i="27"/>
  <c r="CM14" i="27"/>
  <c r="CL14" i="27"/>
  <c r="CK14" i="27"/>
  <c r="CJ14" i="27"/>
  <c r="CI14" i="27"/>
  <c r="CH14" i="27"/>
  <c r="CG14" i="27"/>
  <c r="CF14" i="27"/>
  <c r="CE14" i="27"/>
  <c r="CD14" i="27"/>
  <c r="CC14" i="27"/>
  <c r="CB14" i="27"/>
  <c r="CA14" i="27"/>
  <c r="BZ14" i="27"/>
  <c r="BY14" i="27"/>
  <c r="BX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X14" i="27"/>
  <c r="AW14" i="27"/>
  <c r="AV14" i="27"/>
  <c r="AU14" i="27"/>
  <c r="AT14" i="27"/>
  <c r="AS14" i="27"/>
  <c r="AR14" i="27"/>
  <c r="AQ14" i="27"/>
  <c r="L242" i="26"/>
  <c r="L241" i="26"/>
  <c r="L240" i="26"/>
  <c r="L239" i="26"/>
  <c r="L238" i="26"/>
  <c r="L236" i="26"/>
  <c r="S207" i="26"/>
  <c r="S206" i="26"/>
  <c r="S204" i="26"/>
  <c r="S203" i="26"/>
  <c r="P203" i="26"/>
  <c r="S202" i="26"/>
  <c r="S200" i="26"/>
  <c r="P200" i="26"/>
  <c r="S199" i="26"/>
  <c r="S197" i="26"/>
  <c r="P197" i="26"/>
  <c r="S196" i="26"/>
  <c r="P195" i="26"/>
  <c r="S194" i="26"/>
  <c r="S193" i="26"/>
  <c r="S192" i="26"/>
  <c r="E189" i="26"/>
  <c r="K188" i="26"/>
  <c r="E188" i="26"/>
  <c r="E187" i="26" s="1"/>
  <c r="K187" i="26"/>
  <c r="K186" i="26"/>
  <c r="K185" i="26" s="1"/>
  <c r="E186" i="26"/>
  <c r="E185" i="26"/>
  <c r="E184" i="26"/>
  <c r="K183" i="26"/>
  <c r="E183" i="26"/>
  <c r="K182" i="26"/>
  <c r="Q228" i="26" s="1"/>
  <c r="K181" i="26"/>
  <c r="P228" i="26" s="1"/>
  <c r="E181" i="26"/>
  <c r="K180" i="26"/>
  <c r="O228" i="26" s="1"/>
  <c r="E180" i="26"/>
  <c r="E179" i="26"/>
  <c r="E178" i="26" s="1"/>
  <c r="K178" i="26"/>
  <c r="S219" i="26" s="1"/>
  <c r="K177" i="26"/>
  <c r="E177" i="26"/>
  <c r="K176" i="26"/>
  <c r="E176" i="26"/>
  <c r="K175" i="26"/>
  <c r="E173" i="26"/>
  <c r="E172" i="26"/>
  <c r="K171" i="26"/>
  <c r="Q218" i="26" s="1"/>
  <c r="K169" i="26"/>
  <c r="P202" i="26" s="1"/>
  <c r="K168" i="26"/>
  <c r="K167" i="26" s="1"/>
  <c r="DZ14" i="26"/>
  <c r="DY14" i="26"/>
  <c r="DX14" i="26"/>
  <c r="DW14" i="26"/>
  <c r="DV14" i="26"/>
  <c r="DU14" i="26"/>
  <c r="DT14" i="26"/>
  <c r="DS14" i="26"/>
  <c r="DR14" i="26"/>
  <c r="DQ14" i="26"/>
  <c r="DP14" i="26"/>
  <c r="DO14" i="26"/>
  <c r="DN14" i="26"/>
  <c r="DM14" i="26"/>
  <c r="DL14" i="26"/>
  <c r="DK14" i="26"/>
  <c r="DJ14" i="26"/>
  <c r="DI14" i="26"/>
  <c r="DH14" i="26"/>
  <c r="DG14" i="26"/>
  <c r="DF14" i="26"/>
  <c r="DE14" i="26"/>
  <c r="DD14" i="26"/>
  <c r="DC14" i="26"/>
  <c r="DB14" i="26"/>
  <c r="DA14" i="26"/>
  <c r="CZ14" i="26"/>
  <c r="CY14" i="26"/>
  <c r="CX14" i="26"/>
  <c r="CW14" i="26"/>
  <c r="CV14" i="26"/>
  <c r="CU14" i="26"/>
  <c r="CT14" i="26"/>
  <c r="CS14" i="26"/>
  <c r="CR14" i="26"/>
  <c r="CQ14" i="26"/>
  <c r="CP14" i="26"/>
  <c r="CO14" i="26"/>
  <c r="CN14" i="26"/>
  <c r="CM14" i="26"/>
  <c r="CL14" i="26"/>
  <c r="CK14" i="26"/>
  <c r="CJ14" i="26"/>
  <c r="CI14" i="26"/>
  <c r="CH14" i="26"/>
  <c r="CG14" i="26"/>
  <c r="CF14" i="26"/>
  <c r="CE14" i="26"/>
  <c r="CD14" i="26"/>
  <c r="CC14" i="26"/>
  <c r="CB14" i="26"/>
  <c r="CA14" i="26"/>
  <c r="BZ14" i="26"/>
  <c r="BY14" i="26"/>
  <c r="BX14" i="26"/>
  <c r="BW14" i="26"/>
  <c r="BV14" i="26"/>
  <c r="BU14" i="26"/>
  <c r="BT14" i="26"/>
  <c r="BS14" i="26"/>
  <c r="BR14" i="26"/>
  <c r="BQ14" i="26"/>
  <c r="BP14" i="26"/>
  <c r="BO14" i="26"/>
  <c r="BN14" i="26"/>
  <c r="BM14" i="26"/>
  <c r="BL14" i="26"/>
  <c r="BK14" i="26"/>
  <c r="BJ14" i="26"/>
  <c r="BI14" i="26"/>
  <c r="BH14" i="26"/>
  <c r="BG14" i="26"/>
  <c r="BF14" i="26"/>
  <c r="BE14" i="26"/>
  <c r="BD14" i="26"/>
  <c r="BC14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E1" i="27"/>
  <c r="E1" i="25"/>
  <c r="L242" i="25"/>
  <c r="L241" i="25"/>
  <c r="L240" i="25"/>
  <c r="L239" i="25"/>
  <c r="L238" i="25"/>
  <c r="L236" i="25"/>
  <c r="S207" i="25"/>
  <c r="S206" i="25"/>
  <c r="S204" i="25"/>
  <c r="S203" i="25"/>
  <c r="S202" i="25"/>
  <c r="S200" i="25"/>
  <c r="S199" i="25"/>
  <c r="S197" i="25"/>
  <c r="S196" i="25"/>
  <c r="S194" i="25"/>
  <c r="S193" i="25"/>
  <c r="S192" i="25"/>
  <c r="E189" i="25"/>
  <c r="K188" i="25"/>
  <c r="E188" i="25"/>
  <c r="E187" i="25" s="1"/>
  <c r="K187" i="25"/>
  <c r="K186" i="25"/>
  <c r="E186" i="25"/>
  <c r="E182" i="25" s="1"/>
  <c r="E185" i="25"/>
  <c r="E184" i="25"/>
  <c r="K183" i="25"/>
  <c r="E183" i="25"/>
  <c r="K182" i="25"/>
  <c r="Q228" i="25" s="1"/>
  <c r="Q239" i="25" s="1"/>
  <c r="K181" i="25"/>
  <c r="P228" i="25" s="1"/>
  <c r="E181" i="25"/>
  <c r="K180" i="25"/>
  <c r="O228" i="25" s="1"/>
  <c r="E180" i="25"/>
  <c r="E179" i="25"/>
  <c r="K178" i="25"/>
  <c r="K177" i="25"/>
  <c r="E177" i="25"/>
  <c r="K176" i="25"/>
  <c r="E176" i="25"/>
  <c r="K175" i="25"/>
  <c r="E175" i="25"/>
  <c r="E173" i="25"/>
  <c r="E172" i="25"/>
  <c r="K171" i="25"/>
  <c r="Q218" i="25" s="1"/>
  <c r="K169" i="25"/>
  <c r="P206" i="25" s="1"/>
  <c r="K168" i="25"/>
  <c r="P194" i="25" s="1"/>
  <c r="DZ14" i="25"/>
  <c r="DY14" i="25"/>
  <c r="DX14" i="25"/>
  <c r="DW14" i="25"/>
  <c r="DV14" i="25"/>
  <c r="DU14" i="25"/>
  <c r="DT14" i="25"/>
  <c r="DS14" i="25"/>
  <c r="DR14" i="25"/>
  <c r="DQ14" i="25"/>
  <c r="DP14" i="25"/>
  <c r="DO14" i="25"/>
  <c r="DN14" i="25"/>
  <c r="DM14" i="25"/>
  <c r="DL14" i="25"/>
  <c r="DK14" i="25"/>
  <c r="DJ14" i="25"/>
  <c r="DI14" i="25"/>
  <c r="DH14" i="25"/>
  <c r="DG14" i="25"/>
  <c r="DF14" i="25"/>
  <c r="DE14" i="25"/>
  <c r="DD14" i="25"/>
  <c r="DC14" i="25"/>
  <c r="DB14" i="25"/>
  <c r="DA14" i="25"/>
  <c r="CZ14" i="25"/>
  <c r="CY14" i="25"/>
  <c r="CX14" i="25"/>
  <c r="CW14" i="25"/>
  <c r="CV14" i="25"/>
  <c r="CU14" i="25"/>
  <c r="CT14" i="25"/>
  <c r="CS14" i="25"/>
  <c r="CR14" i="25"/>
  <c r="CQ14" i="25"/>
  <c r="CP14" i="25"/>
  <c r="CO14" i="25"/>
  <c r="CN14" i="25"/>
  <c r="CM14" i="25"/>
  <c r="CL14" i="25"/>
  <c r="CK14" i="25"/>
  <c r="CJ14" i="25"/>
  <c r="CI14" i="25"/>
  <c r="CH14" i="25"/>
  <c r="CG14" i="25"/>
  <c r="CF14" i="25"/>
  <c r="CE14" i="25"/>
  <c r="CD14" i="25"/>
  <c r="CC14" i="25"/>
  <c r="CB14" i="25"/>
  <c r="CA14" i="25"/>
  <c r="BZ14" i="25"/>
  <c r="BY14" i="25"/>
  <c r="BX14" i="25"/>
  <c r="BW14" i="25"/>
  <c r="BV14" i="25"/>
  <c r="BU14" i="25"/>
  <c r="BT14" i="25"/>
  <c r="BS14" i="25"/>
  <c r="BR14" i="25"/>
  <c r="BQ14" i="25"/>
  <c r="BP14" i="25"/>
  <c r="BO14" i="25"/>
  <c r="BN14" i="25"/>
  <c r="BM14" i="25"/>
  <c r="BL14" i="25"/>
  <c r="BK14" i="25"/>
  <c r="BJ14" i="25"/>
  <c r="BI14" i="25"/>
  <c r="BH14" i="25"/>
  <c r="BG14" i="25"/>
  <c r="BF14" i="25"/>
  <c r="BE14" i="25"/>
  <c r="BD14" i="25"/>
  <c r="BC14" i="25"/>
  <c r="BB14" i="25"/>
  <c r="BA14" i="25"/>
  <c r="AZ14" i="25"/>
  <c r="AY14" i="25"/>
  <c r="AX14" i="25"/>
  <c r="AW14" i="25"/>
  <c r="AV14" i="25"/>
  <c r="AU14" i="25"/>
  <c r="AT14" i="25"/>
  <c r="AS14" i="25"/>
  <c r="AR14" i="25"/>
  <c r="AQ14" i="25"/>
  <c r="E1" i="24"/>
  <c r="L242" i="24"/>
  <c r="L241" i="24"/>
  <c r="L240" i="24"/>
  <c r="L239" i="24"/>
  <c r="L238" i="24"/>
  <c r="L236" i="24"/>
  <c r="S207" i="24"/>
  <c r="S206" i="24"/>
  <c r="S204" i="24"/>
  <c r="S203" i="24"/>
  <c r="S202" i="24"/>
  <c r="S200" i="24"/>
  <c r="S199" i="24"/>
  <c r="S197" i="24"/>
  <c r="S196" i="24"/>
  <c r="P195" i="24"/>
  <c r="S194" i="24"/>
  <c r="S193" i="24"/>
  <c r="S192" i="24"/>
  <c r="E189" i="24"/>
  <c r="K188" i="24"/>
  <c r="E188" i="24"/>
  <c r="K187" i="24"/>
  <c r="E187" i="24"/>
  <c r="K186" i="24"/>
  <c r="E186" i="24"/>
  <c r="E185" i="24"/>
  <c r="E184" i="24"/>
  <c r="K183" i="24"/>
  <c r="E183" i="24"/>
  <c r="K182" i="24"/>
  <c r="Q228" i="24" s="1"/>
  <c r="Q239" i="24" s="1"/>
  <c r="K181" i="24"/>
  <c r="P228" i="24" s="1"/>
  <c r="E181" i="24"/>
  <c r="K180" i="24"/>
  <c r="O228" i="24" s="1"/>
  <c r="E180" i="24"/>
  <c r="E179" i="24"/>
  <c r="K178" i="24"/>
  <c r="K177" i="24"/>
  <c r="E177" i="24"/>
  <c r="K176" i="24"/>
  <c r="E176" i="24"/>
  <c r="K175" i="24"/>
  <c r="E173" i="24"/>
  <c r="E172" i="24"/>
  <c r="K171" i="24"/>
  <c r="Q218" i="24" s="1"/>
  <c r="K169" i="24"/>
  <c r="P206" i="24" s="1"/>
  <c r="K168" i="24"/>
  <c r="P194" i="24" s="1"/>
  <c r="DZ14" i="24"/>
  <c r="DY14" i="24"/>
  <c r="DX14" i="24"/>
  <c r="DW14" i="24"/>
  <c r="DV14" i="24"/>
  <c r="DU14" i="24"/>
  <c r="DT14" i="24"/>
  <c r="DS14" i="24"/>
  <c r="DR14" i="24"/>
  <c r="DQ14" i="24"/>
  <c r="DP14" i="24"/>
  <c r="DO14" i="24"/>
  <c r="DN14" i="24"/>
  <c r="DM14" i="24"/>
  <c r="DL14" i="24"/>
  <c r="DK14" i="24"/>
  <c r="DJ14" i="24"/>
  <c r="DI14" i="24"/>
  <c r="DH14" i="24"/>
  <c r="DG14" i="24"/>
  <c r="DF14" i="24"/>
  <c r="DE14" i="24"/>
  <c r="DD14" i="24"/>
  <c r="DC14" i="24"/>
  <c r="DB14" i="24"/>
  <c r="DA14" i="24"/>
  <c r="CZ14" i="24"/>
  <c r="CY14" i="24"/>
  <c r="CX14" i="24"/>
  <c r="CW14" i="24"/>
  <c r="CV14" i="24"/>
  <c r="CU14" i="24"/>
  <c r="CT14" i="24"/>
  <c r="CS14" i="24"/>
  <c r="CR14" i="24"/>
  <c r="CQ14" i="24"/>
  <c r="CP14" i="24"/>
  <c r="CO14" i="24"/>
  <c r="CN14" i="24"/>
  <c r="CM14" i="24"/>
  <c r="CL14" i="24"/>
  <c r="CK14" i="24"/>
  <c r="CJ14" i="24"/>
  <c r="CI14" i="24"/>
  <c r="CH14" i="24"/>
  <c r="CG14" i="24"/>
  <c r="CF14" i="24"/>
  <c r="CE14" i="24"/>
  <c r="CD14" i="24"/>
  <c r="CC14" i="24"/>
  <c r="CB14" i="24"/>
  <c r="CA14" i="24"/>
  <c r="BZ14" i="24"/>
  <c r="BY14" i="24"/>
  <c r="BX14" i="24"/>
  <c r="BW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J14" i="24"/>
  <c r="BI14" i="24"/>
  <c r="BH14" i="24"/>
  <c r="BG14" i="24"/>
  <c r="BF14" i="24"/>
  <c r="BE14" i="24"/>
  <c r="BD14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156" i="3"/>
  <c r="A155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2" i="3"/>
  <c r="S207" i="3"/>
  <c r="S206" i="3"/>
  <c r="S204" i="3"/>
  <c r="S203" i="3"/>
  <c r="S202" i="3"/>
  <c r="S200" i="3"/>
  <c r="S199" i="3"/>
  <c r="S197" i="3"/>
  <c r="S196" i="3"/>
  <c r="S194" i="3"/>
  <c r="S193" i="3"/>
  <c r="S192" i="3"/>
  <c r="K188" i="3"/>
  <c r="K187" i="3"/>
  <c r="K186" i="3"/>
  <c r="K183" i="3"/>
  <c r="K182" i="3"/>
  <c r="K181" i="3"/>
  <c r="P228" i="3" s="1"/>
  <c r="P229" i="3" s="1"/>
  <c r="K180" i="3"/>
  <c r="O228" i="3" s="1"/>
  <c r="K178" i="3"/>
  <c r="K177" i="3"/>
  <c r="K176" i="3"/>
  <c r="K175" i="3"/>
  <c r="K171" i="3"/>
  <c r="Q218" i="3" s="1"/>
  <c r="K169" i="3"/>
  <c r="P207" i="3" s="1"/>
  <c r="K168" i="3"/>
  <c r="L242" i="3"/>
  <c r="L241" i="3"/>
  <c r="L240" i="3"/>
  <c r="L239" i="3"/>
  <c r="L238" i="3"/>
  <c r="L236" i="3"/>
  <c r="Q228" i="3"/>
  <c r="Q241" i="3" s="1"/>
  <c r="B59" i="4" l="1"/>
  <c r="C43" i="4"/>
  <c r="I34" i="4"/>
  <c r="B34" i="4"/>
  <c r="G59" i="4"/>
  <c r="I49" i="4"/>
  <c r="B23" i="4"/>
  <c r="B28" i="4"/>
  <c r="C62" i="4"/>
  <c r="G34" i="4"/>
  <c r="I43" i="4"/>
  <c r="C19" i="4"/>
  <c r="L19" i="4"/>
  <c r="L62" i="4"/>
  <c r="C59" i="4"/>
  <c r="H59" i="4"/>
  <c r="I19" i="4"/>
  <c r="I20" i="4"/>
  <c r="M25" i="4"/>
  <c r="L34" i="4"/>
  <c r="M37" i="4"/>
  <c r="H43" i="4"/>
  <c r="M59" i="4"/>
  <c r="M13" i="4"/>
  <c r="H19" i="4"/>
  <c r="B25" i="4"/>
  <c r="I25" i="4"/>
  <c r="B43" i="4"/>
  <c r="G43" i="4"/>
  <c r="M43" i="4"/>
  <c r="C49" i="4"/>
  <c r="H49" i="4"/>
  <c r="M49" i="4"/>
  <c r="B55" i="4"/>
  <c r="C56" i="4"/>
  <c r="L56" i="4"/>
  <c r="L59" i="4"/>
  <c r="K61" i="4"/>
  <c r="G11" i="4"/>
  <c r="I46" i="4"/>
  <c r="K49" i="4"/>
  <c r="M52" i="4"/>
  <c r="B11" i="4"/>
  <c r="L11" i="4"/>
  <c r="I13" i="4"/>
  <c r="G25" i="4"/>
  <c r="L43" i="4"/>
  <c r="C46" i="4"/>
  <c r="B49" i="4"/>
  <c r="G49" i="4"/>
  <c r="L49" i="4"/>
  <c r="I55" i="4"/>
  <c r="H56" i="4"/>
  <c r="I59" i="4"/>
  <c r="G61" i="4"/>
  <c r="O232" i="30"/>
  <c r="O231" i="30"/>
  <c r="P230" i="30"/>
  <c r="Q231" i="30"/>
  <c r="P232" i="30"/>
  <c r="O242" i="31"/>
  <c r="O239" i="31"/>
  <c r="O242" i="39"/>
  <c r="O238" i="39"/>
  <c r="Q232" i="32"/>
  <c r="P230" i="32"/>
  <c r="P232" i="32"/>
  <c r="O231" i="32"/>
  <c r="Q231" i="32"/>
  <c r="O235" i="41"/>
  <c r="O240" i="41"/>
  <c r="O229" i="41"/>
  <c r="O236" i="41"/>
  <c r="M50" i="4"/>
  <c r="I50" i="4"/>
  <c r="L50" i="4"/>
  <c r="H50" i="4"/>
  <c r="C50" i="4"/>
  <c r="K50" i="4"/>
  <c r="G50" i="4"/>
  <c r="B50" i="4"/>
  <c r="P194" i="26"/>
  <c r="P197" i="29"/>
  <c r="N218" i="30"/>
  <c r="Q206" i="30" s="1"/>
  <c r="G145" i="30" s="1"/>
  <c r="P197" i="31"/>
  <c r="Q242" i="32"/>
  <c r="S219" i="25"/>
  <c r="K185" i="25"/>
  <c r="O232" i="25" s="1"/>
  <c r="P206" i="26"/>
  <c r="N218" i="27"/>
  <c r="E175" i="27"/>
  <c r="E187" i="28"/>
  <c r="P205" i="28"/>
  <c r="P213" i="28"/>
  <c r="E187" i="29"/>
  <c r="P205" i="29"/>
  <c r="Q236" i="29"/>
  <c r="Q241" i="29"/>
  <c r="E182" i="30"/>
  <c r="E187" i="30"/>
  <c r="P202" i="30"/>
  <c r="E187" i="31"/>
  <c r="P205" i="31"/>
  <c r="E175" i="32"/>
  <c r="E182" i="32"/>
  <c r="Q240" i="32"/>
  <c r="K167" i="33"/>
  <c r="E178" i="33"/>
  <c r="P200" i="33"/>
  <c r="P194" i="35"/>
  <c r="P197" i="35"/>
  <c r="P200" i="35"/>
  <c r="P203" i="35"/>
  <c r="P206" i="35"/>
  <c r="E178" i="36"/>
  <c r="P197" i="36"/>
  <c r="P200" i="36"/>
  <c r="P203" i="36"/>
  <c r="Q230" i="36"/>
  <c r="E178" i="37"/>
  <c r="E182" i="38"/>
  <c r="P202" i="39"/>
  <c r="K167" i="40"/>
  <c r="S219" i="40"/>
  <c r="K185" i="40"/>
  <c r="P201" i="40"/>
  <c r="K167" i="41"/>
  <c r="K185" i="41"/>
  <c r="P197" i="41"/>
  <c r="P200" i="41"/>
  <c r="P203" i="41"/>
  <c r="P205" i="41"/>
  <c r="P239" i="41"/>
  <c r="T219" i="42"/>
  <c r="C11" i="4"/>
  <c r="H11" i="4"/>
  <c r="M11" i="4"/>
  <c r="L28" i="4"/>
  <c r="G28" i="4"/>
  <c r="K28" i="4"/>
  <c r="J41" i="4"/>
  <c r="I41" i="4"/>
  <c r="M41" i="4"/>
  <c r="H41" i="4"/>
  <c r="C41" i="4"/>
  <c r="L41" i="4"/>
  <c r="G41" i="4"/>
  <c r="B41" i="4"/>
  <c r="J50" i="4"/>
  <c r="E178" i="25"/>
  <c r="N218" i="26"/>
  <c r="Q207" i="26" s="1"/>
  <c r="G146" i="26" s="1"/>
  <c r="E175" i="26"/>
  <c r="E182" i="26"/>
  <c r="K167" i="27"/>
  <c r="E182" i="28"/>
  <c r="P203" i="29"/>
  <c r="P206" i="29"/>
  <c r="Q237" i="29"/>
  <c r="S219" i="30"/>
  <c r="P199" i="30"/>
  <c r="S219" i="31"/>
  <c r="P203" i="31"/>
  <c r="P206" i="31"/>
  <c r="K167" i="32"/>
  <c r="P214" i="32" s="1"/>
  <c r="S219" i="32"/>
  <c r="T219" i="32" s="1"/>
  <c r="Q229" i="32"/>
  <c r="Q238" i="32"/>
  <c r="P197" i="33"/>
  <c r="N218" i="34"/>
  <c r="Q202" i="34" s="1"/>
  <c r="G141" i="34" s="1"/>
  <c r="T219" i="34"/>
  <c r="E175" i="35"/>
  <c r="O229" i="35"/>
  <c r="E182" i="35"/>
  <c r="T219" i="36"/>
  <c r="T225" i="36" s="1"/>
  <c r="P206" i="36"/>
  <c r="T219" i="37"/>
  <c r="T222" i="37" s="1"/>
  <c r="E175" i="38"/>
  <c r="P198" i="40"/>
  <c r="E178" i="41"/>
  <c r="P206" i="41"/>
  <c r="N218" i="42"/>
  <c r="E175" i="42"/>
  <c r="I11" i="4"/>
  <c r="M23" i="4"/>
  <c r="G23" i="4"/>
  <c r="I28" i="4"/>
  <c r="K31" i="4"/>
  <c r="L31" i="4"/>
  <c r="I31" i="4"/>
  <c r="C31" i="4"/>
  <c r="H31" i="4"/>
  <c r="Q239" i="28"/>
  <c r="E178" i="29"/>
  <c r="P200" i="29"/>
  <c r="E178" i="30"/>
  <c r="E178" i="31"/>
  <c r="K185" i="31"/>
  <c r="P200" i="31"/>
  <c r="P196" i="32"/>
  <c r="P198" i="32"/>
  <c r="N218" i="32"/>
  <c r="N218" i="33"/>
  <c r="E182" i="33"/>
  <c r="K167" i="34"/>
  <c r="P210" i="34" s="1"/>
  <c r="N218" i="37"/>
  <c r="K167" i="38"/>
  <c r="P214" i="38" s="1"/>
  <c r="S219" i="38"/>
  <c r="T219" i="38" s="1"/>
  <c r="P196" i="39"/>
  <c r="T219" i="40"/>
  <c r="T222" i="40" s="1"/>
  <c r="E182" i="40"/>
  <c r="P195" i="40"/>
  <c r="P195" i="41"/>
  <c r="P198" i="41"/>
  <c r="P201" i="41"/>
  <c r="P204" i="41"/>
  <c r="K167" i="42"/>
  <c r="K11" i="4"/>
  <c r="L16" i="4"/>
  <c r="M16" i="4"/>
  <c r="M19" i="4"/>
  <c r="M20" i="4"/>
  <c r="C25" i="4"/>
  <c r="H25" i="4"/>
  <c r="C34" i="4"/>
  <c r="H34" i="4"/>
  <c r="M34" i="4"/>
  <c r="K43" i="4"/>
  <c r="M46" i="4"/>
  <c r="K55" i="4"/>
  <c r="K59" i="4"/>
  <c r="B61" i="4"/>
  <c r="I61" i="4"/>
  <c r="M55" i="4"/>
  <c r="L25" i="4"/>
  <c r="K34" i="4"/>
  <c r="I37" i="4"/>
  <c r="H46" i="4"/>
  <c r="I52" i="4"/>
  <c r="G55" i="4"/>
  <c r="M61" i="4"/>
  <c r="H62" i="4"/>
  <c r="E178" i="24"/>
  <c r="K167" i="24"/>
  <c r="P193" i="24" s="1"/>
  <c r="E182" i="24"/>
  <c r="P198" i="24"/>
  <c r="P205" i="24"/>
  <c r="B8" i="4"/>
  <c r="K8" i="4"/>
  <c r="P204" i="24"/>
  <c r="P207" i="24"/>
  <c r="E175" i="24"/>
  <c r="S219" i="24"/>
  <c r="K185" i="24"/>
  <c r="N218" i="24" s="1"/>
  <c r="P201" i="24"/>
  <c r="G8" i="4"/>
  <c r="D3" i="4"/>
  <c r="K60" i="4"/>
  <c r="G60" i="4"/>
  <c r="J60" i="4"/>
  <c r="M60" i="4"/>
  <c r="I60" i="4"/>
  <c r="C60" i="4"/>
  <c r="L60" i="4"/>
  <c r="H60" i="4"/>
  <c r="B60" i="4"/>
  <c r="J62" i="4"/>
  <c r="J61" i="4"/>
  <c r="B62" i="4"/>
  <c r="G62" i="4"/>
  <c r="K62" i="4"/>
  <c r="C61" i="4"/>
  <c r="H61" i="4"/>
  <c r="I62" i="4"/>
  <c r="I57" i="4"/>
  <c r="J58" i="4"/>
  <c r="B57" i="4"/>
  <c r="H57" i="4"/>
  <c r="L57" i="4"/>
  <c r="I58" i="4"/>
  <c r="M58" i="4"/>
  <c r="J57" i="4"/>
  <c r="B58" i="4"/>
  <c r="G58" i="4"/>
  <c r="K58" i="4"/>
  <c r="C57" i="4"/>
  <c r="M57" i="4"/>
  <c r="G57" i="4"/>
  <c r="C58" i="4"/>
  <c r="H58" i="4"/>
  <c r="K54" i="4"/>
  <c r="G54" i="4"/>
  <c r="J54" i="4"/>
  <c r="M54" i="4"/>
  <c r="I54" i="4"/>
  <c r="C54" i="4"/>
  <c r="L54" i="4"/>
  <c r="H54" i="4"/>
  <c r="B54" i="4"/>
  <c r="J56" i="4"/>
  <c r="J55" i="4"/>
  <c r="B56" i="4"/>
  <c r="G56" i="4"/>
  <c r="K56" i="4"/>
  <c r="C55" i="4"/>
  <c r="H55" i="4"/>
  <c r="I56" i="4"/>
  <c r="K51" i="4"/>
  <c r="G51" i="4"/>
  <c r="J51" i="4"/>
  <c r="M51" i="4"/>
  <c r="I51" i="4"/>
  <c r="C51" i="4"/>
  <c r="L51" i="4"/>
  <c r="H51" i="4"/>
  <c r="B51" i="4"/>
  <c r="J53" i="4"/>
  <c r="J52" i="4"/>
  <c r="B53" i="4"/>
  <c r="G53" i="4"/>
  <c r="K53" i="4"/>
  <c r="B52" i="4"/>
  <c r="G52" i="4"/>
  <c r="K52" i="4"/>
  <c r="C53" i="4"/>
  <c r="H53" i="4"/>
  <c r="L53" i="4"/>
  <c r="C52" i="4"/>
  <c r="H52" i="4"/>
  <c r="I53" i="4"/>
  <c r="I48" i="4"/>
  <c r="B48" i="4"/>
  <c r="H48" i="4"/>
  <c r="L48" i="4"/>
  <c r="C48" i="4"/>
  <c r="M48" i="4"/>
  <c r="J48" i="4"/>
  <c r="G48" i="4"/>
  <c r="K45" i="4"/>
  <c r="G45" i="4"/>
  <c r="J45" i="4"/>
  <c r="M45" i="4"/>
  <c r="I45" i="4"/>
  <c r="C45" i="4"/>
  <c r="L45" i="4"/>
  <c r="H45" i="4"/>
  <c r="B45" i="4"/>
  <c r="J47" i="4"/>
  <c r="J46" i="4"/>
  <c r="B47" i="4"/>
  <c r="G47" i="4"/>
  <c r="K47" i="4"/>
  <c r="B46" i="4"/>
  <c r="G46" i="4"/>
  <c r="K46" i="4"/>
  <c r="C47" i="4"/>
  <c r="H47" i="4"/>
  <c r="L47" i="4"/>
  <c r="I47" i="4"/>
  <c r="K42" i="4"/>
  <c r="G42" i="4"/>
  <c r="J42" i="4"/>
  <c r="M42" i="4"/>
  <c r="I42" i="4"/>
  <c r="C42" i="4"/>
  <c r="L42" i="4"/>
  <c r="H42" i="4"/>
  <c r="B42" i="4"/>
  <c r="J44" i="4"/>
  <c r="B44" i="4"/>
  <c r="G44" i="4"/>
  <c r="K44" i="4"/>
  <c r="C44" i="4"/>
  <c r="H44" i="4"/>
  <c r="L44" i="4"/>
  <c r="I44" i="4"/>
  <c r="I39" i="4"/>
  <c r="J40" i="4"/>
  <c r="B39" i="4"/>
  <c r="H39" i="4"/>
  <c r="L39" i="4"/>
  <c r="I40" i="4"/>
  <c r="M40" i="4"/>
  <c r="J39" i="4"/>
  <c r="B40" i="4"/>
  <c r="G40" i="4"/>
  <c r="K40" i="4"/>
  <c r="C39" i="4"/>
  <c r="M39" i="4"/>
  <c r="G39" i="4"/>
  <c r="C40" i="4"/>
  <c r="H40" i="4"/>
  <c r="K36" i="4"/>
  <c r="G36" i="4"/>
  <c r="J36" i="4"/>
  <c r="M36" i="4"/>
  <c r="I36" i="4"/>
  <c r="C36" i="4"/>
  <c r="L36" i="4"/>
  <c r="H36" i="4"/>
  <c r="B36" i="4"/>
  <c r="J38" i="4"/>
  <c r="J37" i="4"/>
  <c r="B38" i="4"/>
  <c r="G38" i="4"/>
  <c r="K38" i="4"/>
  <c r="B37" i="4"/>
  <c r="G37" i="4"/>
  <c r="K37" i="4"/>
  <c r="C38" i="4"/>
  <c r="H38" i="4"/>
  <c r="L38" i="4"/>
  <c r="C37" i="4"/>
  <c r="H37" i="4"/>
  <c r="I38" i="4"/>
  <c r="K33" i="4"/>
  <c r="G33" i="4"/>
  <c r="J33" i="4"/>
  <c r="M33" i="4"/>
  <c r="I33" i="4"/>
  <c r="C33" i="4"/>
  <c r="L33" i="4"/>
  <c r="H33" i="4"/>
  <c r="B33" i="4"/>
  <c r="J35" i="4"/>
  <c r="B35" i="4"/>
  <c r="G35" i="4"/>
  <c r="K35" i="4"/>
  <c r="C35" i="4"/>
  <c r="H35" i="4"/>
  <c r="L35" i="4"/>
  <c r="I35" i="4"/>
  <c r="K30" i="4"/>
  <c r="G30" i="4"/>
  <c r="J30" i="4"/>
  <c r="M30" i="4"/>
  <c r="I30" i="4"/>
  <c r="C30" i="4"/>
  <c r="L30" i="4"/>
  <c r="H30" i="4"/>
  <c r="B30" i="4"/>
  <c r="J32" i="4"/>
  <c r="J31" i="4"/>
  <c r="B32" i="4"/>
  <c r="G32" i="4"/>
  <c r="K32" i="4"/>
  <c r="B31" i="4"/>
  <c r="G31" i="4"/>
  <c r="C32" i="4"/>
  <c r="H32" i="4"/>
  <c r="L32" i="4"/>
  <c r="I32" i="4"/>
  <c r="K27" i="4"/>
  <c r="G27" i="4"/>
  <c r="B27" i="4"/>
  <c r="J27" i="4"/>
  <c r="M27" i="4"/>
  <c r="I27" i="4"/>
  <c r="C27" i="4"/>
  <c r="L27" i="4"/>
  <c r="H27" i="4"/>
  <c r="J29" i="4"/>
  <c r="J28" i="4"/>
  <c r="B29" i="4"/>
  <c r="G29" i="4"/>
  <c r="K29" i="4"/>
  <c r="C29" i="4"/>
  <c r="H29" i="4"/>
  <c r="L29" i="4"/>
  <c r="C28" i="4"/>
  <c r="H28" i="4"/>
  <c r="I29" i="4"/>
  <c r="K24" i="4"/>
  <c r="G24" i="4"/>
  <c r="J24" i="4"/>
  <c r="M24" i="4"/>
  <c r="I24" i="4"/>
  <c r="C24" i="4"/>
  <c r="L24" i="4"/>
  <c r="H24" i="4"/>
  <c r="B24" i="4"/>
  <c r="J26" i="4"/>
  <c r="J25" i="4"/>
  <c r="B26" i="4"/>
  <c r="G26" i="4"/>
  <c r="K26" i="4"/>
  <c r="C26" i="4"/>
  <c r="H26" i="4"/>
  <c r="L26" i="4"/>
  <c r="I26" i="4"/>
  <c r="B21" i="4"/>
  <c r="H21" i="4"/>
  <c r="L21" i="4"/>
  <c r="I22" i="4"/>
  <c r="M22" i="4"/>
  <c r="J23" i="4"/>
  <c r="J21" i="4"/>
  <c r="B22" i="4"/>
  <c r="G22" i="4"/>
  <c r="K22" i="4"/>
  <c r="C23" i="4"/>
  <c r="H23" i="4"/>
  <c r="L23" i="4"/>
  <c r="C21" i="4"/>
  <c r="I21" i="4"/>
  <c r="M21" i="4"/>
  <c r="J22" i="4"/>
  <c r="G21" i="4"/>
  <c r="C22" i="4"/>
  <c r="H22" i="4"/>
  <c r="I23" i="4"/>
  <c r="J18" i="4"/>
  <c r="M18" i="4"/>
  <c r="I18" i="4"/>
  <c r="C18" i="4"/>
  <c r="K18" i="4"/>
  <c r="G18" i="4"/>
  <c r="L18" i="4"/>
  <c r="H18" i="4"/>
  <c r="B18" i="4"/>
  <c r="J20" i="4"/>
  <c r="J19" i="4"/>
  <c r="B20" i="4"/>
  <c r="G20" i="4"/>
  <c r="K20" i="4"/>
  <c r="B19" i="4"/>
  <c r="G19" i="4"/>
  <c r="C20" i="4"/>
  <c r="H20" i="4"/>
  <c r="K15" i="4"/>
  <c r="G15" i="4"/>
  <c r="J15" i="4"/>
  <c r="M15" i="4"/>
  <c r="I15" i="4"/>
  <c r="C15" i="4"/>
  <c r="L15" i="4"/>
  <c r="H15" i="4"/>
  <c r="B15" i="4"/>
  <c r="J17" i="4"/>
  <c r="J16" i="4"/>
  <c r="B17" i="4"/>
  <c r="G17" i="4"/>
  <c r="K17" i="4"/>
  <c r="B16" i="4"/>
  <c r="G16" i="4"/>
  <c r="K16" i="4"/>
  <c r="C17" i="4"/>
  <c r="H17" i="4"/>
  <c r="L17" i="4"/>
  <c r="C16" i="4"/>
  <c r="H16" i="4"/>
  <c r="I17" i="4"/>
  <c r="K12" i="4"/>
  <c r="G12" i="4"/>
  <c r="J12" i="4"/>
  <c r="M12" i="4"/>
  <c r="I12" i="4"/>
  <c r="C12" i="4"/>
  <c r="L12" i="4"/>
  <c r="H12" i="4"/>
  <c r="B12" i="4"/>
  <c r="J14" i="4"/>
  <c r="J13" i="4"/>
  <c r="B14" i="4"/>
  <c r="G14" i="4"/>
  <c r="K14" i="4"/>
  <c r="B13" i="4"/>
  <c r="G13" i="4"/>
  <c r="K13" i="4"/>
  <c r="C14" i="4"/>
  <c r="H14" i="4"/>
  <c r="L14" i="4"/>
  <c r="C13" i="4"/>
  <c r="H13" i="4"/>
  <c r="I14" i="4"/>
  <c r="C9" i="4"/>
  <c r="J10" i="4"/>
  <c r="B9" i="4"/>
  <c r="H9" i="4"/>
  <c r="L9" i="4"/>
  <c r="I10" i="4"/>
  <c r="M10" i="4"/>
  <c r="J9" i="4"/>
  <c r="B10" i="4"/>
  <c r="G10" i="4"/>
  <c r="K10" i="4"/>
  <c r="I9" i="4"/>
  <c r="M9" i="4"/>
  <c r="G9" i="4"/>
  <c r="C10" i="4"/>
  <c r="H10" i="4"/>
  <c r="K6" i="4"/>
  <c r="G6" i="4"/>
  <c r="I6" i="4"/>
  <c r="J6" i="4"/>
  <c r="M6" i="4"/>
  <c r="C6" i="4"/>
  <c r="L6" i="4"/>
  <c r="H6" i="4"/>
  <c r="B6" i="4"/>
  <c r="I7" i="4"/>
  <c r="M7" i="4"/>
  <c r="J8" i="4"/>
  <c r="B7" i="4"/>
  <c r="G7" i="4"/>
  <c r="K7" i="4"/>
  <c r="C8" i="4"/>
  <c r="H8" i="4"/>
  <c r="L8" i="4"/>
  <c r="J7" i="4"/>
  <c r="C7" i="4"/>
  <c r="H7" i="4"/>
  <c r="I8" i="4"/>
  <c r="N218" i="38"/>
  <c r="O240" i="38"/>
  <c r="O235" i="38"/>
  <c r="O229" i="38"/>
  <c r="O236" i="38"/>
  <c r="O242" i="38"/>
  <c r="O241" i="38"/>
  <c r="O239" i="38"/>
  <c r="O238" i="38"/>
  <c r="O237" i="38"/>
  <c r="E1" i="40"/>
  <c r="Q231" i="38"/>
  <c r="P230" i="38"/>
  <c r="P232" i="38"/>
  <c r="Q230" i="38"/>
  <c r="P231" i="38"/>
  <c r="O232" i="38"/>
  <c r="O230" i="38"/>
  <c r="Q232" i="38"/>
  <c r="O231" i="38"/>
  <c r="P239" i="38"/>
  <c r="P241" i="38"/>
  <c r="P238" i="38"/>
  <c r="P236" i="38"/>
  <c r="P242" i="38"/>
  <c r="P237" i="38"/>
  <c r="P235" i="38"/>
  <c r="P240" i="38"/>
  <c r="P229" i="38"/>
  <c r="Q242" i="38"/>
  <c r="Q238" i="38"/>
  <c r="Q236" i="38"/>
  <c r="Q241" i="38"/>
  <c r="Q237" i="38"/>
  <c r="Q235" i="38"/>
  <c r="Q239" i="38"/>
  <c r="Q229" i="38"/>
  <c r="Q240" i="38"/>
  <c r="Q205" i="39"/>
  <c r="G144" i="39" s="1"/>
  <c r="Q192" i="39"/>
  <c r="G131" i="39" s="1"/>
  <c r="Q202" i="39"/>
  <c r="G141" i="39" s="1"/>
  <c r="Q199" i="39"/>
  <c r="G138" i="39" s="1"/>
  <c r="Q196" i="39"/>
  <c r="G135" i="39" s="1"/>
  <c r="Q193" i="39"/>
  <c r="G132" i="39" s="1"/>
  <c r="Q207" i="39"/>
  <c r="G146" i="39" s="1"/>
  <c r="Q204" i="39"/>
  <c r="G143" i="39" s="1"/>
  <c r="P241" i="39"/>
  <c r="P239" i="39"/>
  <c r="P238" i="39"/>
  <c r="P242" i="39"/>
  <c r="P240" i="39"/>
  <c r="P235" i="39"/>
  <c r="P229" i="39"/>
  <c r="P192" i="38"/>
  <c r="P212" i="38"/>
  <c r="P215" i="38"/>
  <c r="P207" i="39"/>
  <c r="P204" i="39"/>
  <c r="P201" i="39"/>
  <c r="P198" i="39"/>
  <c r="P195" i="39"/>
  <c r="P205" i="39"/>
  <c r="P206" i="39"/>
  <c r="Q238" i="39"/>
  <c r="Q237" i="39"/>
  <c r="Q236" i="39"/>
  <c r="Q239" i="39"/>
  <c r="Q195" i="39"/>
  <c r="G134" i="39" s="1"/>
  <c r="Q197" i="39"/>
  <c r="G136" i="39" s="1"/>
  <c r="Q201" i="39"/>
  <c r="G140" i="39" s="1"/>
  <c r="Q203" i="39"/>
  <c r="G142" i="39" s="1"/>
  <c r="R242" i="39"/>
  <c r="P237" i="39"/>
  <c r="Q241" i="39"/>
  <c r="Q241" i="40"/>
  <c r="Q237" i="40"/>
  <c r="Q236" i="40"/>
  <c r="Q240" i="40"/>
  <c r="Q235" i="40"/>
  <c r="Q229" i="40"/>
  <c r="Q239" i="40"/>
  <c r="Q242" i="40"/>
  <c r="Q238" i="40"/>
  <c r="P210" i="38"/>
  <c r="P232" i="41"/>
  <c r="O231" i="41"/>
  <c r="Q232" i="41"/>
  <c r="P231" i="41"/>
  <c r="O230" i="41"/>
  <c r="O232" i="41"/>
  <c r="Q231" i="41"/>
  <c r="Q230" i="41"/>
  <c r="P230" i="41"/>
  <c r="P213" i="38"/>
  <c r="Q231" i="39"/>
  <c r="P230" i="39"/>
  <c r="Q232" i="39"/>
  <c r="P231" i="39"/>
  <c r="O230" i="39"/>
  <c r="O232" i="39"/>
  <c r="Q230" i="39"/>
  <c r="Q191" i="39"/>
  <c r="G130" i="39" s="1"/>
  <c r="P191" i="38"/>
  <c r="P208" i="38"/>
  <c r="P211" i="38"/>
  <c r="S219" i="39"/>
  <c r="Q194" i="39"/>
  <c r="G133" i="39" s="1"/>
  <c r="Q198" i="39"/>
  <c r="G137" i="39" s="1"/>
  <c r="Q200" i="39"/>
  <c r="G139" i="39" s="1"/>
  <c r="T219" i="39"/>
  <c r="Q229" i="39"/>
  <c r="R238" i="39"/>
  <c r="Q240" i="39"/>
  <c r="Q242" i="39"/>
  <c r="P207" i="38"/>
  <c r="P204" i="38"/>
  <c r="P201" i="38"/>
  <c r="P198" i="38"/>
  <c r="P195" i="38"/>
  <c r="P193" i="38"/>
  <c r="P203" i="38"/>
  <c r="P209" i="38"/>
  <c r="K167" i="39"/>
  <c r="E178" i="39"/>
  <c r="P197" i="39"/>
  <c r="P199" i="39"/>
  <c r="P203" i="39"/>
  <c r="Q206" i="39"/>
  <c r="G145" i="39" s="1"/>
  <c r="O231" i="39"/>
  <c r="P236" i="39"/>
  <c r="O236" i="39"/>
  <c r="O237" i="39"/>
  <c r="R237" i="39" s="1"/>
  <c r="O241" i="39"/>
  <c r="R241" i="39" s="1"/>
  <c r="P242" i="40"/>
  <c r="P238" i="40"/>
  <c r="P241" i="40"/>
  <c r="P237" i="40"/>
  <c r="P236" i="40"/>
  <c r="P240" i="40"/>
  <c r="P235" i="40"/>
  <c r="P229" i="40"/>
  <c r="N218" i="41"/>
  <c r="O239" i="39"/>
  <c r="R239" i="39" s="1"/>
  <c r="O239" i="40"/>
  <c r="R239" i="40" s="1"/>
  <c r="O242" i="40"/>
  <c r="R242" i="40" s="1"/>
  <c r="O238" i="40"/>
  <c r="O241" i="40"/>
  <c r="R241" i="40" s="1"/>
  <c r="O237" i="40"/>
  <c r="O236" i="40"/>
  <c r="R236" i="40" s="1"/>
  <c r="O235" i="40"/>
  <c r="O229" i="39"/>
  <c r="O235" i="39"/>
  <c r="O240" i="39"/>
  <c r="P214" i="40"/>
  <c r="P212" i="40"/>
  <c r="P210" i="40"/>
  <c r="P208" i="40"/>
  <c r="P192" i="40"/>
  <c r="P193" i="40"/>
  <c r="P215" i="40"/>
  <c r="P213" i="40"/>
  <c r="P211" i="40"/>
  <c r="P209" i="40"/>
  <c r="Q209" i="40" s="1"/>
  <c r="G148" i="40" s="1"/>
  <c r="P191" i="40"/>
  <c r="T223" i="40"/>
  <c r="O230" i="40"/>
  <c r="Q230" i="40"/>
  <c r="O229" i="40"/>
  <c r="O240" i="40"/>
  <c r="P193" i="41"/>
  <c r="P214" i="41"/>
  <c r="P215" i="41"/>
  <c r="P212" i="41"/>
  <c r="P209" i="41"/>
  <c r="P211" i="41"/>
  <c r="P192" i="41"/>
  <c r="P213" i="41"/>
  <c r="P208" i="41"/>
  <c r="P191" i="41"/>
  <c r="P210" i="41"/>
  <c r="P197" i="40"/>
  <c r="P200" i="40"/>
  <c r="P203" i="40"/>
  <c r="P206" i="40"/>
  <c r="Q240" i="41"/>
  <c r="Q235" i="41"/>
  <c r="Q229" i="41"/>
  <c r="Q241" i="41"/>
  <c r="Q237" i="41"/>
  <c r="Q236" i="41"/>
  <c r="Q238" i="41"/>
  <c r="Q239" i="41"/>
  <c r="Q242" i="41"/>
  <c r="P240" i="42"/>
  <c r="P235" i="42"/>
  <c r="P229" i="42"/>
  <c r="P239" i="42"/>
  <c r="P242" i="42"/>
  <c r="P238" i="42"/>
  <c r="P241" i="42"/>
  <c r="P237" i="42"/>
  <c r="P236" i="42"/>
  <c r="T222" i="42"/>
  <c r="T225" i="42"/>
  <c r="T221" i="42"/>
  <c r="T224" i="42"/>
  <c r="T220" i="42"/>
  <c r="T223" i="42"/>
  <c r="O232" i="42"/>
  <c r="Q230" i="42"/>
  <c r="Q231" i="42"/>
  <c r="P230" i="42"/>
  <c r="Q232" i="42"/>
  <c r="P231" i="42"/>
  <c r="O230" i="42"/>
  <c r="P232" i="42"/>
  <c r="O231" i="42"/>
  <c r="P196" i="40"/>
  <c r="P199" i="40"/>
  <c r="P202" i="40"/>
  <c r="O242" i="41"/>
  <c r="O238" i="41"/>
  <c r="O239" i="41"/>
  <c r="R239" i="41" s="1"/>
  <c r="O237" i="41"/>
  <c r="O241" i="41"/>
  <c r="P241" i="41"/>
  <c r="P237" i="41"/>
  <c r="P236" i="41"/>
  <c r="P242" i="41"/>
  <c r="P238" i="41"/>
  <c r="R240" i="41"/>
  <c r="P215" i="42"/>
  <c r="P213" i="42"/>
  <c r="P211" i="42"/>
  <c r="P209" i="42"/>
  <c r="P191" i="42"/>
  <c r="P214" i="42"/>
  <c r="P212" i="42"/>
  <c r="P210" i="42"/>
  <c r="P208" i="42"/>
  <c r="P192" i="42"/>
  <c r="P193" i="42"/>
  <c r="O241" i="42"/>
  <c r="O237" i="42"/>
  <c r="O236" i="42"/>
  <c r="O240" i="42"/>
  <c r="O235" i="42"/>
  <c r="O229" i="42"/>
  <c r="O239" i="42"/>
  <c r="O242" i="42"/>
  <c r="O238" i="42"/>
  <c r="Q239" i="42"/>
  <c r="Q242" i="42"/>
  <c r="Q238" i="42"/>
  <c r="Q241" i="42"/>
  <c r="Q237" i="42"/>
  <c r="Q236" i="42"/>
  <c r="Q240" i="42"/>
  <c r="Q235" i="42"/>
  <c r="Q229" i="42"/>
  <c r="T219" i="41"/>
  <c r="T223" i="41" s="1"/>
  <c r="Q207" i="42"/>
  <c r="G146" i="42" s="1"/>
  <c r="Q204" i="42"/>
  <c r="G143" i="42" s="1"/>
  <c r="Q201" i="42"/>
  <c r="G140" i="42" s="1"/>
  <c r="Q198" i="42"/>
  <c r="G137" i="42" s="1"/>
  <c r="Q195" i="42"/>
  <c r="G134" i="42" s="1"/>
  <c r="Q205" i="42"/>
  <c r="G144" i="42" s="1"/>
  <c r="Q192" i="42"/>
  <c r="G131" i="42" s="1"/>
  <c r="Q202" i="42"/>
  <c r="G141" i="42" s="1"/>
  <c r="Q199" i="42"/>
  <c r="G138" i="42" s="1"/>
  <c r="Q196" i="42"/>
  <c r="G135" i="42" s="1"/>
  <c r="Q193" i="42"/>
  <c r="G132" i="42" s="1"/>
  <c r="Q206" i="42"/>
  <c r="G145" i="42" s="1"/>
  <c r="Q203" i="42"/>
  <c r="G142" i="42" s="1"/>
  <c r="Q200" i="42"/>
  <c r="G139" i="42" s="1"/>
  <c r="Q197" i="42"/>
  <c r="G136" i="42" s="1"/>
  <c r="Q194" i="42"/>
  <c r="G133" i="42" s="1"/>
  <c r="Q191" i="42"/>
  <c r="G130" i="42" s="1"/>
  <c r="P196" i="42"/>
  <c r="P199" i="42"/>
  <c r="P202" i="42"/>
  <c r="P205" i="42"/>
  <c r="P195" i="42"/>
  <c r="P198" i="42"/>
  <c r="P201" i="42"/>
  <c r="P204" i="42"/>
  <c r="P207" i="42"/>
  <c r="P196" i="41"/>
  <c r="P199" i="41"/>
  <c r="P197" i="42"/>
  <c r="P200" i="42"/>
  <c r="P203" i="42"/>
  <c r="P242" i="32"/>
  <c r="R242" i="32" s="1"/>
  <c r="P238" i="32"/>
  <c r="P240" i="32"/>
  <c r="P235" i="32"/>
  <c r="P229" i="32"/>
  <c r="P241" i="32"/>
  <c r="P237" i="32"/>
  <c r="P239" i="32"/>
  <c r="P236" i="32"/>
  <c r="P241" i="31"/>
  <c r="P237" i="31"/>
  <c r="P236" i="31"/>
  <c r="P238" i="31"/>
  <c r="P240" i="31"/>
  <c r="P235" i="31"/>
  <c r="P229" i="31"/>
  <c r="P242" i="31"/>
  <c r="P239" i="31"/>
  <c r="P232" i="31"/>
  <c r="O231" i="31"/>
  <c r="O230" i="31"/>
  <c r="O232" i="31"/>
  <c r="Q230" i="31"/>
  <c r="Q232" i="31"/>
  <c r="Q231" i="31"/>
  <c r="P230" i="31"/>
  <c r="P231" i="31"/>
  <c r="E1" i="33"/>
  <c r="R236" i="33"/>
  <c r="N218" i="31"/>
  <c r="T219" i="31"/>
  <c r="T222" i="31" s="1"/>
  <c r="P208" i="32"/>
  <c r="P211" i="32"/>
  <c r="Q236" i="31"/>
  <c r="Q241" i="31"/>
  <c r="P193" i="33"/>
  <c r="P214" i="33"/>
  <c r="P212" i="33"/>
  <c r="P210" i="33"/>
  <c r="P208" i="33"/>
  <c r="P192" i="33"/>
  <c r="P241" i="33"/>
  <c r="P237" i="33"/>
  <c r="P240" i="33"/>
  <c r="P239" i="33"/>
  <c r="P236" i="33"/>
  <c r="P194" i="33"/>
  <c r="P215" i="33"/>
  <c r="P235" i="33"/>
  <c r="K167" i="31"/>
  <c r="P195" i="31"/>
  <c r="P198" i="31"/>
  <c r="P201" i="31"/>
  <c r="P204" i="31"/>
  <c r="P207" i="31"/>
  <c r="O229" i="31"/>
  <c r="O235" i="31"/>
  <c r="Q238" i="31"/>
  <c r="O240" i="31"/>
  <c r="R240" i="31" s="1"/>
  <c r="Q242" i="31"/>
  <c r="P199" i="32"/>
  <c r="Q202" i="32"/>
  <c r="G141" i="32" s="1"/>
  <c r="Q199" i="32"/>
  <c r="G138" i="32" s="1"/>
  <c r="Q196" i="32"/>
  <c r="G135" i="32" s="1"/>
  <c r="Q193" i="32"/>
  <c r="G132" i="32" s="1"/>
  <c r="Q207" i="32"/>
  <c r="G146" i="32" s="1"/>
  <c r="Q204" i="32"/>
  <c r="G143" i="32" s="1"/>
  <c r="Q201" i="32"/>
  <c r="G140" i="32" s="1"/>
  <c r="Q198" i="32"/>
  <c r="G137" i="32" s="1"/>
  <c r="Q195" i="32"/>
  <c r="G134" i="32" s="1"/>
  <c r="O235" i="32"/>
  <c r="R235" i="32" s="1"/>
  <c r="O238" i="32"/>
  <c r="R238" i="32" s="1"/>
  <c r="P191" i="33"/>
  <c r="P209" i="33"/>
  <c r="P229" i="33"/>
  <c r="P238" i="33"/>
  <c r="O240" i="33"/>
  <c r="R240" i="33" s="1"/>
  <c r="P242" i="33"/>
  <c r="Q237" i="31"/>
  <c r="O239" i="32"/>
  <c r="O241" i="32"/>
  <c r="O237" i="32"/>
  <c r="O236" i="32"/>
  <c r="O236" i="31"/>
  <c r="R236" i="31" s="1"/>
  <c r="O237" i="31"/>
  <c r="Q239" i="31"/>
  <c r="O241" i="31"/>
  <c r="P205" i="32"/>
  <c r="P206" i="32"/>
  <c r="P203" i="32"/>
  <c r="P200" i="32"/>
  <c r="P197" i="32"/>
  <c r="P202" i="32"/>
  <c r="P204" i="32"/>
  <c r="Q206" i="33"/>
  <c r="G145" i="33" s="1"/>
  <c r="Q203" i="33"/>
  <c r="G142" i="33" s="1"/>
  <c r="Q200" i="33"/>
  <c r="G139" i="33" s="1"/>
  <c r="Q197" i="33"/>
  <c r="G136" i="33" s="1"/>
  <c r="Q194" i="33"/>
  <c r="G133" i="33" s="1"/>
  <c r="Q191" i="33"/>
  <c r="G130" i="33" s="1"/>
  <c r="Q205" i="33"/>
  <c r="G144" i="33" s="1"/>
  <c r="Q192" i="33"/>
  <c r="G131" i="33" s="1"/>
  <c r="Q202" i="33"/>
  <c r="G141" i="33" s="1"/>
  <c r="Q199" i="33"/>
  <c r="G138" i="33" s="1"/>
  <c r="Q196" i="33"/>
  <c r="G135" i="33" s="1"/>
  <c r="Q193" i="33"/>
  <c r="G132" i="33" s="1"/>
  <c r="T219" i="33"/>
  <c r="T223" i="33" s="1"/>
  <c r="P232" i="33"/>
  <c r="O231" i="33"/>
  <c r="Q231" i="33"/>
  <c r="P230" i="33"/>
  <c r="Q232" i="33"/>
  <c r="P231" i="33"/>
  <c r="O230" i="33"/>
  <c r="Q195" i="33"/>
  <c r="G134" i="33" s="1"/>
  <c r="Q198" i="33"/>
  <c r="G137" i="33" s="1"/>
  <c r="Q201" i="33"/>
  <c r="G140" i="33" s="1"/>
  <c r="Q204" i="33"/>
  <c r="G143" i="33" s="1"/>
  <c r="P211" i="33"/>
  <c r="Q230" i="33"/>
  <c r="P196" i="31"/>
  <c r="P199" i="31"/>
  <c r="Q229" i="31"/>
  <c r="Q235" i="31"/>
  <c r="O238" i="31"/>
  <c r="R238" i="31" s="1"/>
  <c r="Q241" i="32"/>
  <c r="Q237" i="32"/>
  <c r="Q236" i="32"/>
  <c r="Q239" i="32"/>
  <c r="P195" i="32"/>
  <c r="P207" i="32"/>
  <c r="O229" i="32"/>
  <c r="O240" i="32"/>
  <c r="Q207" i="33"/>
  <c r="G146" i="33" s="1"/>
  <c r="P213" i="33"/>
  <c r="Q213" i="33" s="1"/>
  <c r="G152" i="33" s="1"/>
  <c r="O242" i="33"/>
  <c r="O238" i="33"/>
  <c r="O235" i="33"/>
  <c r="O229" i="33"/>
  <c r="O232" i="33"/>
  <c r="O237" i="33"/>
  <c r="O239" i="33"/>
  <c r="O241" i="33"/>
  <c r="R241" i="33" s="1"/>
  <c r="Q236" i="33"/>
  <c r="Q239" i="33"/>
  <c r="P239" i="34"/>
  <c r="P236" i="34"/>
  <c r="P242" i="34"/>
  <c r="P241" i="34"/>
  <c r="P238" i="34"/>
  <c r="P237" i="34"/>
  <c r="P235" i="34"/>
  <c r="P240" i="34"/>
  <c r="P229" i="34"/>
  <c r="Q231" i="34"/>
  <c r="P230" i="34"/>
  <c r="O232" i="34"/>
  <c r="O230" i="34"/>
  <c r="P231" i="34"/>
  <c r="Q232" i="34"/>
  <c r="O231" i="34"/>
  <c r="Q193" i="34"/>
  <c r="G132" i="34" s="1"/>
  <c r="P208" i="34"/>
  <c r="T225" i="34"/>
  <c r="T221" i="34"/>
  <c r="T222" i="34"/>
  <c r="T220" i="34"/>
  <c r="T224" i="34"/>
  <c r="P232" i="34"/>
  <c r="Q230" i="32"/>
  <c r="O232" i="32"/>
  <c r="P195" i="33"/>
  <c r="P198" i="33"/>
  <c r="P201" i="33"/>
  <c r="P204" i="33"/>
  <c r="P207" i="33"/>
  <c r="T223" i="34"/>
  <c r="P193" i="34"/>
  <c r="P213" i="34"/>
  <c r="P211" i="34"/>
  <c r="P209" i="34"/>
  <c r="P191" i="34"/>
  <c r="P215" i="34"/>
  <c r="Q206" i="34"/>
  <c r="G145" i="34" s="1"/>
  <c r="Q203" i="34"/>
  <c r="G142" i="34" s="1"/>
  <c r="Q200" i="34"/>
  <c r="G139" i="34" s="1"/>
  <c r="Q197" i="34"/>
  <c r="G136" i="34" s="1"/>
  <c r="Q194" i="34"/>
  <c r="G133" i="34" s="1"/>
  <c r="Q191" i="34"/>
  <c r="G130" i="34" s="1"/>
  <c r="Q207" i="34"/>
  <c r="G146" i="34" s="1"/>
  <c r="Q204" i="34"/>
  <c r="G143" i="34" s="1"/>
  <c r="Q201" i="34"/>
  <c r="G140" i="34" s="1"/>
  <c r="Q198" i="34"/>
  <c r="G137" i="34" s="1"/>
  <c r="Q195" i="34"/>
  <c r="G134" i="34" s="1"/>
  <c r="Q205" i="34"/>
  <c r="G144" i="34" s="1"/>
  <c r="Q192" i="34"/>
  <c r="G131" i="34" s="1"/>
  <c r="O240" i="34"/>
  <c r="R240" i="34" s="1"/>
  <c r="O235" i="34"/>
  <c r="O229" i="34"/>
  <c r="O236" i="34"/>
  <c r="O242" i="34"/>
  <c r="O241" i="34"/>
  <c r="O239" i="34"/>
  <c r="O238" i="34"/>
  <c r="O237" i="34"/>
  <c r="P192" i="34"/>
  <c r="Q199" i="34"/>
  <c r="G138" i="34" s="1"/>
  <c r="P212" i="34"/>
  <c r="Q242" i="34"/>
  <c r="Q238" i="34"/>
  <c r="Q241" i="34"/>
  <c r="Q237" i="34"/>
  <c r="Q235" i="34"/>
  <c r="Q240" i="34"/>
  <c r="Q239" i="34"/>
  <c r="Q229" i="34"/>
  <c r="O242" i="35"/>
  <c r="O238" i="35"/>
  <c r="O239" i="35"/>
  <c r="R239" i="35" s="1"/>
  <c r="O241" i="35"/>
  <c r="O237" i="35"/>
  <c r="O235" i="35"/>
  <c r="O236" i="35"/>
  <c r="P232" i="35"/>
  <c r="O231" i="35"/>
  <c r="Q232" i="35"/>
  <c r="P231" i="35"/>
  <c r="O230" i="35"/>
  <c r="Q230" i="35"/>
  <c r="P230" i="35"/>
  <c r="O232" i="35"/>
  <c r="O230" i="32"/>
  <c r="P231" i="32"/>
  <c r="P196" i="33"/>
  <c r="P199" i="33"/>
  <c r="Q229" i="33"/>
  <c r="Q235" i="33"/>
  <c r="Q237" i="33"/>
  <c r="Q238" i="33"/>
  <c r="Q241" i="33"/>
  <c r="Q242" i="33"/>
  <c r="Q196" i="34"/>
  <c r="G135" i="34" s="1"/>
  <c r="P214" i="34"/>
  <c r="Q230" i="34"/>
  <c r="Q236" i="34"/>
  <c r="O240" i="35"/>
  <c r="P195" i="34"/>
  <c r="P198" i="34"/>
  <c r="P201" i="34"/>
  <c r="P204" i="34"/>
  <c r="P207" i="34"/>
  <c r="P193" i="35"/>
  <c r="P214" i="35"/>
  <c r="P212" i="35"/>
  <c r="P210" i="35"/>
  <c r="P208" i="35"/>
  <c r="P192" i="35"/>
  <c r="P211" i="35"/>
  <c r="P215" i="35"/>
  <c r="P229" i="35"/>
  <c r="P239" i="35"/>
  <c r="Q206" i="36"/>
  <c r="G145" i="36" s="1"/>
  <c r="Q203" i="36"/>
  <c r="G142" i="36" s="1"/>
  <c r="Q200" i="36"/>
  <c r="G139" i="36" s="1"/>
  <c r="Q197" i="36"/>
  <c r="G136" i="36" s="1"/>
  <c r="Q194" i="36"/>
  <c r="G133" i="36" s="1"/>
  <c r="Q191" i="36"/>
  <c r="G130" i="36" s="1"/>
  <c r="Q202" i="36"/>
  <c r="G141" i="36" s="1"/>
  <c r="Q199" i="36"/>
  <c r="G138" i="36" s="1"/>
  <c r="Q196" i="36"/>
  <c r="G135" i="36" s="1"/>
  <c r="Q193" i="36"/>
  <c r="G132" i="36" s="1"/>
  <c r="Q207" i="36"/>
  <c r="G146" i="36" s="1"/>
  <c r="Q205" i="36"/>
  <c r="G144" i="36" s="1"/>
  <c r="Q198" i="36"/>
  <c r="G137" i="36" s="1"/>
  <c r="Q195" i="36"/>
  <c r="G134" i="36" s="1"/>
  <c r="Q201" i="36"/>
  <c r="G140" i="36" s="1"/>
  <c r="Q192" i="36"/>
  <c r="G131" i="36" s="1"/>
  <c r="P197" i="34"/>
  <c r="P200" i="34"/>
  <c r="P203" i="34"/>
  <c r="P206" i="34"/>
  <c r="P241" i="35"/>
  <c r="P237" i="35"/>
  <c r="P236" i="35"/>
  <c r="P242" i="35"/>
  <c r="P238" i="35"/>
  <c r="N218" i="35"/>
  <c r="Q238" i="35"/>
  <c r="Q239" i="35"/>
  <c r="T222" i="36"/>
  <c r="P196" i="34"/>
  <c r="P199" i="34"/>
  <c r="T219" i="35"/>
  <c r="T223" i="35" s="1"/>
  <c r="Q240" i="35"/>
  <c r="Q235" i="35"/>
  <c r="Q229" i="35"/>
  <c r="Q241" i="35"/>
  <c r="Q237" i="35"/>
  <c r="Q236" i="35"/>
  <c r="P209" i="35"/>
  <c r="P213" i="35"/>
  <c r="P235" i="35"/>
  <c r="P193" i="36"/>
  <c r="P214" i="36"/>
  <c r="P212" i="36"/>
  <c r="P210" i="36"/>
  <c r="P208" i="36"/>
  <c r="P192" i="36"/>
  <c r="P191" i="36"/>
  <c r="P213" i="36"/>
  <c r="P209" i="36"/>
  <c r="P215" i="36"/>
  <c r="P211" i="36"/>
  <c r="O242" i="36"/>
  <c r="O238" i="36"/>
  <c r="O239" i="36"/>
  <c r="O240" i="36"/>
  <c r="R240" i="36" s="1"/>
  <c r="O229" i="36"/>
  <c r="O241" i="36"/>
  <c r="O237" i="36"/>
  <c r="O236" i="36"/>
  <c r="P205" i="35"/>
  <c r="P241" i="36"/>
  <c r="P237" i="36"/>
  <c r="P236" i="36"/>
  <c r="P242" i="36"/>
  <c r="P238" i="36"/>
  <c r="P229" i="36"/>
  <c r="P239" i="36"/>
  <c r="P240" i="36"/>
  <c r="P215" i="37"/>
  <c r="P213" i="37"/>
  <c r="P211" i="37"/>
  <c r="P209" i="37"/>
  <c r="P191" i="37"/>
  <c r="P214" i="37"/>
  <c r="P212" i="37"/>
  <c r="P210" i="37"/>
  <c r="P208" i="37"/>
  <c r="P192" i="37"/>
  <c r="P193" i="37"/>
  <c r="O241" i="37"/>
  <c r="O237" i="37"/>
  <c r="O236" i="37"/>
  <c r="O240" i="37"/>
  <c r="O235" i="37"/>
  <c r="O229" i="37"/>
  <c r="O239" i="37"/>
  <c r="O242" i="37"/>
  <c r="O238" i="37"/>
  <c r="Q239" i="37"/>
  <c r="Q242" i="37"/>
  <c r="Q238" i="37"/>
  <c r="Q241" i="37"/>
  <c r="Q237" i="37"/>
  <c r="Q236" i="37"/>
  <c r="Q240" i="37"/>
  <c r="Q235" i="37"/>
  <c r="Q229" i="37"/>
  <c r="Q240" i="36"/>
  <c r="Q235" i="36"/>
  <c r="R235" i="36" s="1"/>
  <c r="Q229" i="36"/>
  <c r="Q241" i="36"/>
  <c r="Q237" i="36"/>
  <c r="Q236" i="36"/>
  <c r="T223" i="36"/>
  <c r="T224" i="36"/>
  <c r="T220" i="36"/>
  <c r="Q207" i="37"/>
  <c r="G146" i="37" s="1"/>
  <c r="Q204" i="37"/>
  <c r="G143" i="37" s="1"/>
  <c r="Q201" i="37"/>
  <c r="G140" i="37" s="1"/>
  <c r="Q198" i="37"/>
  <c r="G137" i="37" s="1"/>
  <c r="Q195" i="37"/>
  <c r="G134" i="37" s="1"/>
  <c r="Q205" i="37"/>
  <c r="G144" i="37" s="1"/>
  <c r="Q192" i="37"/>
  <c r="G131" i="37" s="1"/>
  <c r="Q202" i="37"/>
  <c r="G141" i="37" s="1"/>
  <c r="Q199" i="37"/>
  <c r="G138" i="37" s="1"/>
  <c r="Q196" i="37"/>
  <c r="G135" i="37" s="1"/>
  <c r="Q193" i="37"/>
  <c r="G132" i="37" s="1"/>
  <c r="Q206" i="37"/>
  <c r="G145" i="37" s="1"/>
  <c r="Q203" i="37"/>
  <c r="G142" i="37" s="1"/>
  <c r="Q200" i="37"/>
  <c r="G139" i="37" s="1"/>
  <c r="Q197" i="37"/>
  <c r="G136" i="37" s="1"/>
  <c r="Q194" i="37"/>
  <c r="G133" i="37" s="1"/>
  <c r="Q191" i="37"/>
  <c r="G130" i="37" s="1"/>
  <c r="P196" i="35"/>
  <c r="P199" i="35"/>
  <c r="P232" i="36"/>
  <c r="O231" i="36"/>
  <c r="Q232" i="36"/>
  <c r="P231" i="36"/>
  <c r="O230" i="36"/>
  <c r="T221" i="36"/>
  <c r="Q231" i="36"/>
  <c r="P240" i="37"/>
  <c r="P235" i="37"/>
  <c r="P229" i="37"/>
  <c r="P239" i="37"/>
  <c r="P242" i="37"/>
  <c r="P238" i="37"/>
  <c r="P241" i="37"/>
  <c r="P237" i="37"/>
  <c r="P236" i="37"/>
  <c r="T224" i="37"/>
  <c r="O232" i="37"/>
  <c r="Q230" i="37"/>
  <c r="Q231" i="37"/>
  <c r="P230" i="37"/>
  <c r="Q232" i="37"/>
  <c r="P231" i="37"/>
  <c r="O230" i="37"/>
  <c r="P232" i="37"/>
  <c r="O231" i="37"/>
  <c r="P205" i="36"/>
  <c r="P196" i="37"/>
  <c r="P199" i="37"/>
  <c r="P202" i="37"/>
  <c r="P195" i="37"/>
  <c r="P198" i="37"/>
  <c r="P201" i="37"/>
  <c r="P204" i="37"/>
  <c r="P207" i="37"/>
  <c r="P196" i="36"/>
  <c r="P199" i="36"/>
  <c r="P197" i="37"/>
  <c r="P200" i="37"/>
  <c r="P203" i="37"/>
  <c r="Q231" i="28"/>
  <c r="P230" i="28"/>
  <c r="Q232" i="28"/>
  <c r="P231" i="28"/>
  <c r="O230" i="28"/>
  <c r="P232" i="28"/>
  <c r="O231" i="28"/>
  <c r="O232" i="28"/>
  <c r="Q230" i="28"/>
  <c r="T223" i="28"/>
  <c r="O240" i="28"/>
  <c r="O235" i="28"/>
  <c r="O229" i="28"/>
  <c r="O239" i="28"/>
  <c r="O242" i="28"/>
  <c r="O238" i="28"/>
  <c r="O237" i="28"/>
  <c r="N218" i="28"/>
  <c r="T219" i="28"/>
  <c r="T224" i="28" s="1"/>
  <c r="O236" i="28"/>
  <c r="K167" i="29"/>
  <c r="P194" i="29"/>
  <c r="P241" i="29"/>
  <c r="P237" i="29"/>
  <c r="P236" i="29"/>
  <c r="P239" i="29"/>
  <c r="P240" i="29"/>
  <c r="P229" i="29"/>
  <c r="K185" i="29"/>
  <c r="O241" i="28"/>
  <c r="P214" i="28"/>
  <c r="P210" i="28"/>
  <c r="P208" i="28"/>
  <c r="P192" i="28"/>
  <c r="P212" i="28"/>
  <c r="P193" i="28"/>
  <c r="E178" i="28"/>
  <c r="P239" i="28"/>
  <c r="P242" i="28"/>
  <c r="P238" i="28"/>
  <c r="P241" i="28"/>
  <c r="P237" i="28"/>
  <c r="P236" i="28"/>
  <c r="P194" i="28"/>
  <c r="P215" i="28"/>
  <c r="P235" i="28"/>
  <c r="T222" i="29"/>
  <c r="P235" i="29"/>
  <c r="P242" i="29"/>
  <c r="E1" i="29"/>
  <c r="P191" i="28"/>
  <c r="P209" i="28"/>
  <c r="P229" i="28"/>
  <c r="P240" i="28"/>
  <c r="O242" i="29"/>
  <c r="O238" i="29"/>
  <c r="O240" i="29"/>
  <c r="R240" i="29" s="1"/>
  <c r="O235" i="29"/>
  <c r="O229" i="29"/>
  <c r="O239" i="29"/>
  <c r="O236" i="29"/>
  <c r="R236" i="29" s="1"/>
  <c r="O241" i="29"/>
  <c r="R241" i="29" s="1"/>
  <c r="O237" i="29"/>
  <c r="R237" i="29" s="1"/>
  <c r="O241" i="30"/>
  <c r="O237" i="30"/>
  <c r="O236" i="30"/>
  <c r="O240" i="30"/>
  <c r="O235" i="30"/>
  <c r="O229" i="30"/>
  <c r="O239" i="30"/>
  <c r="P240" i="30"/>
  <c r="P235" i="30"/>
  <c r="P229" i="30"/>
  <c r="P239" i="30"/>
  <c r="P242" i="30"/>
  <c r="P238" i="30"/>
  <c r="P236" i="30"/>
  <c r="P196" i="28"/>
  <c r="P199" i="28"/>
  <c r="P202" i="28"/>
  <c r="Q229" i="28"/>
  <c r="Q235" i="28"/>
  <c r="Q240" i="28"/>
  <c r="Q240" i="29"/>
  <c r="Q235" i="29"/>
  <c r="Q229" i="29"/>
  <c r="Q242" i="29"/>
  <c r="Q238" i="29"/>
  <c r="T222" i="30"/>
  <c r="Q207" i="30"/>
  <c r="G146" i="30" s="1"/>
  <c r="Q201" i="30"/>
  <c r="G140" i="30" s="1"/>
  <c r="Q195" i="30"/>
  <c r="G134" i="30" s="1"/>
  <c r="Q192" i="30"/>
  <c r="G131" i="30" s="1"/>
  <c r="Q199" i="30"/>
  <c r="G138" i="30" s="1"/>
  <c r="Q193" i="30"/>
  <c r="G132" i="30" s="1"/>
  <c r="Q229" i="30"/>
  <c r="P237" i="30"/>
  <c r="P241" i="30"/>
  <c r="Q236" i="28"/>
  <c r="Q237" i="28"/>
  <c r="Q241" i="28"/>
  <c r="T219" i="29"/>
  <c r="T221" i="29" s="1"/>
  <c r="T219" i="30"/>
  <c r="T224" i="30" s="1"/>
  <c r="P195" i="28"/>
  <c r="P198" i="28"/>
  <c r="P201" i="28"/>
  <c r="P204" i="28"/>
  <c r="Q238" i="28"/>
  <c r="P206" i="30"/>
  <c r="P203" i="30"/>
  <c r="P200" i="30"/>
  <c r="P197" i="30"/>
  <c r="P207" i="30"/>
  <c r="P204" i="30"/>
  <c r="P201" i="30"/>
  <c r="P198" i="30"/>
  <c r="P195" i="30"/>
  <c r="K167" i="30"/>
  <c r="P205" i="30"/>
  <c r="Q239" i="30"/>
  <c r="Q242" i="30"/>
  <c r="Q238" i="30"/>
  <c r="Q241" i="30"/>
  <c r="Q237" i="30"/>
  <c r="Q236" i="30"/>
  <c r="Q194" i="30"/>
  <c r="G133" i="30" s="1"/>
  <c r="Q200" i="30"/>
  <c r="G139" i="30" s="1"/>
  <c r="T223" i="30"/>
  <c r="O238" i="30"/>
  <c r="R238" i="30" s="1"/>
  <c r="Q240" i="30"/>
  <c r="O242" i="30"/>
  <c r="P195" i="29"/>
  <c r="P198" i="29"/>
  <c r="P201" i="29"/>
  <c r="P204" i="29"/>
  <c r="P207" i="29"/>
  <c r="O230" i="30"/>
  <c r="P231" i="30"/>
  <c r="Q232" i="30"/>
  <c r="P196" i="29"/>
  <c r="P199" i="29"/>
  <c r="Q230" i="30"/>
  <c r="P193" i="26"/>
  <c r="P214" i="26"/>
  <c r="P212" i="26"/>
  <c r="P210" i="26"/>
  <c r="P208" i="26"/>
  <c r="P192" i="26"/>
  <c r="P209" i="26"/>
  <c r="P215" i="26"/>
  <c r="P191" i="26"/>
  <c r="P213" i="26"/>
  <c r="P211" i="26"/>
  <c r="P241" i="26"/>
  <c r="P237" i="26"/>
  <c r="P236" i="26"/>
  <c r="P240" i="26"/>
  <c r="P235" i="26"/>
  <c r="P229" i="26"/>
  <c r="P239" i="26"/>
  <c r="P242" i="26"/>
  <c r="P238" i="26"/>
  <c r="P215" i="27"/>
  <c r="P213" i="27"/>
  <c r="P211" i="27"/>
  <c r="P209" i="27"/>
  <c r="P191" i="27"/>
  <c r="P214" i="27"/>
  <c r="P212" i="27"/>
  <c r="P210" i="27"/>
  <c r="P208" i="27"/>
  <c r="P192" i="27"/>
  <c r="P193" i="27"/>
  <c r="P240" i="27"/>
  <c r="P235" i="27"/>
  <c r="P229" i="27"/>
  <c r="P239" i="27"/>
  <c r="P242" i="27"/>
  <c r="P238" i="27"/>
  <c r="P241" i="27"/>
  <c r="P237" i="27"/>
  <c r="P236" i="27"/>
  <c r="O232" i="27"/>
  <c r="Q230" i="27"/>
  <c r="Q231" i="27"/>
  <c r="P230" i="27"/>
  <c r="Q232" i="27"/>
  <c r="P231" i="27"/>
  <c r="O230" i="27"/>
  <c r="P232" i="27"/>
  <c r="O231" i="27"/>
  <c r="T219" i="26"/>
  <c r="Q240" i="26"/>
  <c r="Q235" i="26"/>
  <c r="Q229" i="26"/>
  <c r="Q239" i="26"/>
  <c r="Q242" i="26"/>
  <c r="Q238" i="26"/>
  <c r="Q241" i="26"/>
  <c r="Q237" i="26"/>
  <c r="Q236" i="26"/>
  <c r="Q195" i="26"/>
  <c r="G134" i="26" s="1"/>
  <c r="Q198" i="26"/>
  <c r="G137" i="26" s="1"/>
  <c r="Q201" i="26"/>
  <c r="G140" i="26" s="1"/>
  <c r="Q204" i="26"/>
  <c r="G143" i="26" s="1"/>
  <c r="T219" i="27"/>
  <c r="T224" i="27" s="1"/>
  <c r="Q206" i="26"/>
  <c r="G145" i="26" s="1"/>
  <c r="Q203" i="26"/>
  <c r="G142" i="26" s="1"/>
  <c r="Q200" i="26"/>
  <c r="G139" i="26" s="1"/>
  <c r="Q197" i="26"/>
  <c r="G136" i="26" s="1"/>
  <c r="Q194" i="26"/>
  <c r="G133" i="26" s="1"/>
  <c r="Q191" i="26"/>
  <c r="G130" i="26" s="1"/>
  <c r="Q205" i="26"/>
  <c r="G144" i="26" s="1"/>
  <c r="Q202" i="26"/>
  <c r="G141" i="26" s="1"/>
  <c r="Q199" i="26"/>
  <c r="G138" i="26" s="1"/>
  <c r="Q196" i="26"/>
  <c r="G135" i="26" s="1"/>
  <c r="Q193" i="26"/>
  <c r="G132" i="26" s="1"/>
  <c r="O242" i="26"/>
  <c r="O238" i="26"/>
  <c r="O241" i="26"/>
  <c r="O237" i="26"/>
  <c r="R237" i="26" s="1"/>
  <c r="O236" i="26"/>
  <c r="O240" i="26"/>
  <c r="O235" i="26"/>
  <c r="O229" i="26"/>
  <c r="O239" i="26"/>
  <c r="P232" i="26"/>
  <c r="O231" i="26"/>
  <c r="O232" i="26"/>
  <c r="Q230" i="26"/>
  <c r="Q231" i="26"/>
  <c r="P230" i="26"/>
  <c r="Q232" i="26"/>
  <c r="P231" i="26"/>
  <c r="O230" i="26"/>
  <c r="Q207" i="27"/>
  <c r="G146" i="27" s="1"/>
  <c r="Q204" i="27"/>
  <c r="G143" i="27" s="1"/>
  <c r="Q201" i="27"/>
  <c r="G140" i="27" s="1"/>
  <c r="Q198" i="27"/>
  <c r="G137" i="27" s="1"/>
  <c r="Q195" i="27"/>
  <c r="G134" i="27" s="1"/>
  <c r="Q205" i="27"/>
  <c r="G144" i="27" s="1"/>
  <c r="Q192" i="27"/>
  <c r="G131" i="27" s="1"/>
  <c r="Q202" i="27"/>
  <c r="G141" i="27" s="1"/>
  <c r="Q199" i="27"/>
  <c r="G138" i="27" s="1"/>
  <c r="Q196" i="27"/>
  <c r="G135" i="27" s="1"/>
  <c r="Q193" i="27"/>
  <c r="G132" i="27" s="1"/>
  <c r="Q206" i="27"/>
  <c r="G145" i="27" s="1"/>
  <c r="Q203" i="27"/>
  <c r="G142" i="27" s="1"/>
  <c r="Q200" i="27"/>
  <c r="G139" i="27" s="1"/>
  <c r="Q197" i="27"/>
  <c r="G136" i="27" s="1"/>
  <c r="Q194" i="27"/>
  <c r="G133" i="27" s="1"/>
  <c r="Q191" i="27"/>
  <c r="G130" i="27" s="1"/>
  <c r="O241" i="27"/>
  <c r="O237" i="27"/>
  <c r="O236" i="27"/>
  <c r="O240" i="27"/>
  <c r="O235" i="27"/>
  <c r="O229" i="27"/>
  <c r="O239" i="27"/>
  <c r="R239" i="27" s="1"/>
  <c r="O242" i="27"/>
  <c r="O238" i="27"/>
  <c r="R238" i="27" s="1"/>
  <c r="Q239" i="27"/>
  <c r="Q242" i="27"/>
  <c r="Q238" i="27"/>
  <c r="Q241" i="27"/>
  <c r="Q237" i="27"/>
  <c r="Q236" i="27"/>
  <c r="Q240" i="27"/>
  <c r="Q235" i="27"/>
  <c r="Q229" i="27"/>
  <c r="T223" i="26"/>
  <c r="T222" i="26"/>
  <c r="T225" i="26"/>
  <c r="T221" i="26"/>
  <c r="T224" i="26"/>
  <c r="T220" i="26"/>
  <c r="Q192" i="26"/>
  <c r="G131" i="26" s="1"/>
  <c r="P205" i="26"/>
  <c r="P196" i="27"/>
  <c r="P199" i="27"/>
  <c r="P202" i="27"/>
  <c r="P198" i="26"/>
  <c r="P201" i="26"/>
  <c r="P204" i="26"/>
  <c r="P207" i="26"/>
  <c r="P205" i="27"/>
  <c r="P195" i="27"/>
  <c r="P198" i="27"/>
  <c r="P201" i="27"/>
  <c r="P204" i="27"/>
  <c r="P207" i="27"/>
  <c r="P196" i="26"/>
  <c r="P199" i="26"/>
  <c r="P197" i="27"/>
  <c r="P200" i="27"/>
  <c r="P203" i="27"/>
  <c r="P240" i="25"/>
  <c r="P235" i="25"/>
  <c r="P229" i="25"/>
  <c r="P242" i="25"/>
  <c r="P239" i="25"/>
  <c r="P238" i="25"/>
  <c r="P241" i="25"/>
  <c r="P237" i="25"/>
  <c r="P236" i="25"/>
  <c r="Q230" i="25"/>
  <c r="P231" i="25"/>
  <c r="P230" i="25"/>
  <c r="P232" i="25"/>
  <c r="N218" i="25"/>
  <c r="T219" i="25"/>
  <c r="T221" i="25" s="1"/>
  <c r="O241" i="25"/>
  <c r="O237" i="25"/>
  <c r="O236" i="25"/>
  <c r="O239" i="25"/>
  <c r="O240" i="25"/>
  <c r="O235" i="25"/>
  <c r="O229" i="25"/>
  <c r="O242" i="25"/>
  <c r="O238" i="25"/>
  <c r="P196" i="25"/>
  <c r="P199" i="25"/>
  <c r="P202" i="25"/>
  <c r="Q229" i="25"/>
  <c r="Q235" i="25"/>
  <c r="Q240" i="25"/>
  <c r="Q241" i="25"/>
  <c r="K167" i="25"/>
  <c r="P195" i="25"/>
  <c r="P198" i="25"/>
  <c r="P201" i="25"/>
  <c r="P204" i="25"/>
  <c r="P207" i="25"/>
  <c r="Q238" i="25"/>
  <c r="Q242" i="25"/>
  <c r="P205" i="25"/>
  <c r="Q236" i="25"/>
  <c r="Q237" i="25"/>
  <c r="P197" i="25"/>
  <c r="P200" i="25"/>
  <c r="P203" i="25"/>
  <c r="P240" i="24"/>
  <c r="P235" i="24"/>
  <c r="P229" i="24"/>
  <c r="P230" i="24" s="1"/>
  <c r="P239" i="24"/>
  <c r="P238" i="24"/>
  <c r="P241" i="24"/>
  <c r="P237" i="24"/>
  <c r="P236" i="24"/>
  <c r="P242" i="24"/>
  <c r="O232" i="24"/>
  <c r="P231" i="24"/>
  <c r="Q231" i="24"/>
  <c r="P232" i="24"/>
  <c r="O231" i="24"/>
  <c r="Q232" i="24"/>
  <c r="T219" i="24"/>
  <c r="T221" i="24" s="1"/>
  <c r="O241" i="24"/>
  <c r="O237" i="24"/>
  <c r="O236" i="24"/>
  <c r="O239" i="24"/>
  <c r="O240" i="24"/>
  <c r="O235" i="24"/>
  <c r="O229" i="24"/>
  <c r="O230" i="24" s="1"/>
  <c r="O242" i="24"/>
  <c r="O238" i="24"/>
  <c r="P196" i="24"/>
  <c r="P199" i="24"/>
  <c r="P202" i="24"/>
  <c r="Q229" i="24"/>
  <c r="Q230" i="24" s="1"/>
  <c r="Q235" i="24"/>
  <c r="Q240" i="24"/>
  <c r="Q238" i="24"/>
  <c r="Q242" i="24"/>
  <c r="Q236" i="24"/>
  <c r="Q237" i="24"/>
  <c r="Q241" i="24"/>
  <c r="P197" i="24"/>
  <c r="P200" i="24"/>
  <c r="P203" i="24"/>
  <c r="P213" i="24"/>
  <c r="P200" i="3"/>
  <c r="P204" i="3"/>
  <c r="O229" i="3"/>
  <c r="O237" i="3"/>
  <c r="Q237" i="3"/>
  <c r="Q239" i="3"/>
  <c r="Q235" i="3"/>
  <c r="S219" i="3"/>
  <c r="T219" i="3" s="1"/>
  <c r="T223" i="3" s="1"/>
  <c r="O235" i="3"/>
  <c r="P236" i="3"/>
  <c r="O239" i="3"/>
  <c r="P240" i="3"/>
  <c r="Q229" i="3"/>
  <c r="P235" i="3"/>
  <c r="Q236" i="3"/>
  <c r="O238" i="3"/>
  <c r="P239" i="3"/>
  <c r="Q240" i="3"/>
  <c r="O242" i="3"/>
  <c r="P238" i="3"/>
  <c r="O241" i="3"/>
  <c r="P242" i="3"/>
  <c r="O236" i="3"/>
  <c r="P237" i="3"/>
  <c r="Q238" i="3"/>
  <c r="O240" i="3"/>
  <c r="P241" i="3"/>
  <c r="Q242" i="3"/>
  <c r="K185" i="3"/>
  <c r="O232" i="3" s="1"/>
  <c r="P194" i="3"/>
  <c r="P196" i="3"/>
  <c r="P198" i="3"/>
  <c r="P201" i="3"/>
  <c r="P203" i="3"/>
  <c r="P206" i="3"/>
  <c r="P195" i="3"/>
  <c r="P197" i="3"/>
  <c r="P199" i="3"/>
  <c r="P202" i="3"/>
  <c r="P205" i="3"/>
  <c r="F22" i="4" l="1"/>
  <c r="F13" i="4"/>
  <c r="F25" i="4"/>
  <c r="F49" i="4"/>
  <c r="F32" i="4"/>
  <c r="F53" i="4"/>
  <c r="F10" i="4"/>
  <c r="F60" i="4"/>
  <c r="F59" i="4"/>
  <c r="F34" i="4"/>
  <c r="F21" i="4"/>
  <c r="T222" i="38"/>
  <c r="T225" i="38"/>
  <c r="T220" i="38"/>
  <c r="T221" i="38"/>
  <c r="T224" i="38"/>
  <c r="T223" i="38"/>
  <c r="T221" i="32"/>
  <c r="T224" i="32"/>
  <c r="T222" i="32"/>
  <c r="T220" i="32"/>
  <c r="T225" i="32"/>
  <c r="F62" i="4"/>
  <c r="Q231" i="40"/>
  <c r="P230" i="40"/>
  <c r="R239" i="25"/>
  <c r="O230" i="25"/>
  <c r="Q232" i="25"/>
  <c r="R235" i="26"/>
  <c r="Q197" i="30"/>
  <c r="G136" i="30" s="1"/>
  <c r="Q202" i="30"/>
  <c r="G141" i="30" s="1"/>
  <c r="Q198" i="30"/>
  <c r="G137" i="30" s="1"/>
  <c r="T220" i="30"/>
  <c r="T225" i="28"/>
  <c r="T221" i="37"/>
  <c r="Q212" i="35"/>
  <c r="G151" i="35" s="1"/>
  <c r="R237" i="32"/>
  <c r="Q209" i="33"/>
  <c r="G148" i="33" s="1"/>
  <c r="P193" i="32"/>
  <c r="P213" i="32"/>
  <c r="Q213" i="32" s="1"/>
  <c r="G152" i="32" s="1"/>
  <c r="P210" i="32"/>
  <c r="R239" i="31"/>
  <c r="R242" i="42"/>
  <c r="R236" i="41"/>
  <c r="Q209" i="41" s="1"/>
  <c r="G148" i="41" s="1"/>
  <c r="R235" i="41"/>
  <c r="O232" i="40"/>
  <c r="P231" i="40"/>
  <c r="T220" i="40"/>
  <c r="Q214" i="40"/>
  <c r="G153" i="40" s="1"/>
  <c r="R235" i="40"/>
  <c r="R238" i="40"/>
  <c r="Q211" i="40" s="1"/>
  <c r="G150" i="40" s="1"/>
  <c r="T222" i="41"/>
  <c r="T225" i="40"/>
  <c r="R238" i="38"/>
  <c r="F24" i="4"/>
  <c r="F40" i="4"/>
  <c r="T221" i="40"/>
  <c r="N218" i="40"/>
  <c r="R237" i="35"/>
  <c r="R238" i="33"/>
  <c r="P191" i="32"/>
  <c r="R242" i="31"/>
  <c r="O231" i="40"/>
  <c r="F16" i="4"/>
  <c r="F20" i="4"/>
  <c r="F18" i="4"/>
  <c r="F44" i="4"/>
  <c r="Q205" i="32"/>
  <c r="G144" i="32" s="1"/>
  <c r="Q192" i="32"/>
  <c r="G131" i="32" s="1"/>
  <c r="Q206" i="32"/>
  <c r="G145" i="32" s="1"/>
  <c r="Q200" i="32"/>
  <c r="G139" i="32" s="1"/>
  <c r="Q197" i="32"/>
  <c r="G136" i="32" s="1"/>
  <c r="Q194" i="32"/>
  <c r="G133" i="32" s="1"/>
  <c r="Q191" i="32"/>
  <c r="G130" i="32" s="1"/>
  <c r="Q203" i="32"/>
  <c r="G142" i="32" s="1"/>
  <c r="T225" i="33"/>
  <c r="R240" i="26"/>
  <c r="R238" i="26"/>
  <c r="T221" i="30"/>
  <c r="T223" i="37"/>
  <c r="T225" i="37"/>
  <c r="R242" i="37"/>
  <c r="R242" i="35"/>
  <c r="Q215" i="35" s="1"/>
  <c r="G154" i="35" s="1"/>
  <c r="R237" i="34"/>
  <c r="Q210" i="34" s="1"/>
  <c r="G149" i="34" s="1"/>
  <c r="R237" i="33"/>
  <c r="R240" i="32"/>
  <c r="T222" i="33"/>
  <c r="P215" i="32"/>
  <c r="P212" i="32"/>
  <c r="R240" i="40"/>
  <c r="Q213" i="40" s="1"/>
  <c r="G152" i="40" s="1"/>
  <c r="Q232" i="40"/>
  <c r="T224" i="40"/>
  <c r="O231" i="25"/>
  <c r="Q231" i="25"/>
  <c r="R239" i="26"/>
  <c r="Q212" i="26" s="1"/>
  <c r="G151" i="26" s="1"/>
  <c r="R236" i="26"/>
  <c r="R242" i="26"/>
  <c r="T221" i="27"/>
  <c r="R242" i="30"/>
  <c r="Q203" i="30"/>
  <c r="G142" i="30" s="1"/>
  <c r="Q191" i="30"/>
  <c r="G130" i="30" s="1"/>
  <c r="Q196" i="30"/>
  <c r="G135" i="30" s="1"/>
  <c r="Q205" i="30"/>
  <c r="G144" i="30" s="1"/>
  <c r="Q204" i="30"/>
  <c r="G143" i="30" s="1"/>
  <c r="T225" i="30"/>
  <c r="T223" i="29"/>
  <c r="R242" i="28"/>
  <c r="Q215" i="28" s="1"/>
  <c r="G154" i="28" s="1"/>
  <c r="T220" i="37"/>
  <c r="T224" i="33"/>
  <c r="P209" i="32"/>
  <c r="P192" i="32"/>
  <c r="P232" i="40"/>
  <c r="R235" i="39"/>
  <c r="R237" i="40"/>
  <c r="Q211" i="38"/>
  <c r="G150" i="38" s="1"/>
  <c r="F17" i="4"/>
  <c r="F29" i="4"/>
  <c r="F38" i="4"/>
  <c r="F36" i="4"/>
  <c r="F48" i="4"/>
  <c r="F55" i="4"/>
  <c r="F58" i="4"/>
  <c r="T223" i="32"/>
  <c r="P211" i="24"/>
  <c r="P209" i="24"/>
  <c r="P191" i="24"/>
  <c r="Q191" i="24" s="1"/>
  <c r="G130" i="24" s="1"/>
  <c r="R239" i="24"/>
  <c r="F6" i="4"/>
  <c r="F8" i="4"/>
  <c r="Q201" i="24"/>
  <c r="G140" i="24" s="1"/>
  <c r="Q203" i="24"/>
  <c r="G142" i="24" s="1"/>
  <c r="Q202" i="24"/>
  <c r="G141" i="24" s="1"/>
  <c r="Q196" i="24"/>
  <c r="G135" i="24" s="1"/>
  <c r="Q207" i="24"/>
  <c r="G146" i="24" s="1"/>
  <c r="Q195" i="24"/>
  <c r="G134" i="24" s="1"/>
  <c r="Q199" i="24"/>
  <c r="G138" i="24" s="1"/>
  <c r="Q197" i="24"/>
  <c r="G136" i="24" s="1"/>
  <c r="Q193" i="24"/>
  <c r="G132" i="24" s="1"/>
  <c r="Q204" i="24"/>
  <c r="G143" i="24" s="1"/>
  <c r="Q205" i="24"/>
  <c r="G144" i="24" s="1"/>
  <c r="Q206" i="24"/>
  <c r="G145" i="24" s="1"/>
  <c r="Q194" i="24"/>
  <c r="G133" i="24" s="1"/>
  <c r="Q198" i="24"/>
  <c r="G137" i="24" s="1"/>
  <c r="Q200" i="24"/>
  <c r="G139" i="24" s="1"/>
  <c r="R242" i="24"/>
  <c r="T224" i="24"/>
  <c r="P215" i="24"/>
  <c r="P214" i="24"/>
  <c r="P192" i="24"/>
  <c r="Q192" i="24" s="1"/>
  <c r="G131" i="24" s="1"/>
  <c r="P212" i="24"/>
  <c r="Q212" i="24" s="1"/>
  <c r="G151" i="24" s="1"/>
  <c r="P208" i="24"/>
  <c r="P210" i="24"/>
  <c r="R238" i="24"/>
  <c r="R241" i="24"/>
  <c r="T220" i="24"/>
  <c r="F7" i="4"/>
  <c r="F61" i="4"/>
  <c r="F57" i="4"/>
  <c r="F54" i="4"/>
  <c r="F56" i="4"/>
  <c r="F52" i="4"/>
  <c r="F51" i="4"/>
  <c r="F50" i="4"/>
  <c r="F45" i="4"/>
  <c r="F46" i="4"/>
  <c r="F47" i="4"/>
  <c r="F43" i="4"/>
  <c r="F42" i="4"/>
  <c r="F41" i="4"/>
  <c r="F39" i="4"/>
  <c r="F37" i="4"/>
  <c r="F33" i="4"/>
  <c r="F35" i="4"/>
  <c r="F30" i="4"/>
  <c r="F31" i="4"/>
  <c r="F27" i="4"/>
  <c r="F28" i="4"/>
  <c r="F26" i="4"/>
  <c r="F23" i="4"/>
  <c r="F19" i="4"/>
  <c r="F15" i="4"/>
  <c r="F14" i="4"/>
  <c r="F12" i="4"/>
  <c r="F11" i="4"/>
  <c r="F9" i="4"/>
  <c r="Q208" i="41"/>
  <c r="G147" i="41" s="1"/>
  <c r="Q206" i="41"/>
  <c r="G145" i="41" s="1"/>
  <c r="Q203" i="41"/>
  <c r="G142" i="41" s="1"/>
  <c r="Q200" i="41"/>
  <c r="G139" i="41" s="1"/>
  <c r="Q197" i="41"/>
  <c r="G136" i="41" s="1"/>
  <c r="Q194" i="41"/>
  <c r="G133" i="41" s="1"/>
  <c r="Q191" i="41"/>
  <c r="G130" i="41" s="1"/>
  <c r="Q207" i="41"/>
  <c r="G146" i="41" s="1"/>
  <c r="Q205" i="41"/>
  <c r="G144" i="41" s="1"/>
  <c r="Q202" i="41"/>
  <c r="G141" i="41" s="1"/>
  <c r="Q196" i="41"/>
  <c r="G135" i="41" s="1"/>
  <c r="Q192" i="41"/>
  <c r="G131" i="41" s="1"/>
  <c r="Q201" i="41"/>
  <c r="G140" i="41" s="1"/>
  <c r="Q195" i="41"/>
  <c r="G134" i="41" s="1"/>
  <c r="Q199" i="41"/>
  <c r="G138" i="41" s="1"/>
  <c r="Q193" i="41"/>
  <c r="G132" i="41" s="1"/>
  <c r="Q204" i="41"/>
  <c r="G143" i="41" s="1"/>
  <c r="Q198" i="41"/>
  <c r="G137" i="41" s="1"/>
  <c r="R239" i="38"/>
  <c r="Q212" i="38" s="1"/>
  <c r="G151" i="38" s="1"/>
  <c r="R240" i="42"/>
  <c r="Q213" i="42" s="1"/>
  <c r="G152" i="42" s="1"/>
  <c r="R238" i="41"/>
  <c r="Q211" i="41" s="1"/>
  <c r="G150" i="41" s="1"/>
  <c r="R239" i="42"/>
  <c r="Q212" i="42" s="1"/>
  <c r="G151" i="42" s="1"/>
  <c r="R236" i="42"/>
  <c r="R241" i="41"/>
  <c r="Q214" i="41" s="1"/>
  <c r="G153" i="41" s="1"/>
  <c r="R242" i="41"/>
  <c r="Q215" i="41" s="1"/>
  <c r="G154" i="41" s="1"/>
  <c r="Q213" i="41"/>
  <c r="G152" i="41" s="1"/>
  <c r="Q212" i="41"/>
  <c r="G151" i="41" s="1"/>
  <c r="Q208" i="40"/>
  <c r="G147" i="40" s="1"/>
  <c r="R240" i="39"/>
  <c r="T220" i="41"/>
  <c r="E1" i="41"/>
  <c r="R241" i="38"/>
  <c r="Q214" i="38" s="1"/>
  <c r="G153" i="38" s="1"/>
  <c r="R235" i="38"/>
  <c r="Q208" i="38" s="1"/>
  <c r="G147" i="38" s="1"/>
  <c r="R237" i="42"/>
  <c r="Q210" i="42" s="1"/>
  <c r="G149" i="42" s="1"/>
  <c r="Q215" i="42"/>
  <c r="G154" i="42" s="1"/>
  <c r="R237" i="41"/>
  <c r="Q210" i="41" s="1"/>
  <c r="G149" i="41" s="1"/>
  <c r="Q215" i="40"/>
  <c r="G154" i="40" s="1"/>
  <c r="Q210" i="40"/>
  <c r="G149" i="40" s="1"/>
  <c r="T225" i="41"/>
  <c r="T224" i="41"/>
  <c r="T225" i="39"/>
  <c r="T221" i="39"/>
  <c r="T224" i="39"/>
  <c r="T220" i="39"/>
  <c r="T222" i="39"/>
  <c r="T223" i="39"/>
  <c r="R237" i="38"/>
  <c r="Q210" i="38" s="1"/>
  <c r="G149" i="38" s="1"/>
  <c r="R242" i="38"/>
  <c r="Q215" i="38" s="1"/>
  <c r="G154" i="38" s="1"/>
  <c r="R240" i="38"/>
  <c r="Q213" i="38" s="1"/>
  <c r="G152" i="38" s="1"/>
  <c r="R238" i="42"/>
  <c r="Q211" i="42" s="1"/>
  <c r="G150" i="42" s="1"/>
  <c r="R235" i="42"/>
  <c r="Q208" i="42" s="1"/>
  <c r="G147" i="42" s="1"/>
  <c r="R241" i="42"/>
  <c r="Q214" i="42" s="1"/>
  <c r="G153" i="42" s="1"/>
  <c r="Q209" i="42"/>
  <c r="G148" i="42" s="1"/>
  <c r="Q212" i="40"/>
  <c r="G151" i="40" s="1"/>
  <c r="T221" i="41"/>
  <c r="R236" i="39"/>
  <c r="P214" i="39"/>
  <c r="Q214" i="39" s="1"/>
  <c r="G153" i="39" s="1"/>
  <c r="P212" i="39"/>
  <c r="Q212" i="39" s="1"/>
  <c r="G151" i="39" s="1"/>
  <c r="P210" i="39"/>
  <c r="Q210" i="39" s="1"/>
  <c r="G149" i="39" s="1"/>
  <c r="P208" i="39"/>
  <c r="Q208" i="39" s="1"/>
  <c r="G147" i="39" s="1"/>
  <c r="P192" i="39"/>
  <c r="P215" i="39"/>
  <c r="Q215" i="39" s="1"/>
  <c r="G154" i="39" s="1"/>
  <c r="P213" i="39"/>
  <c r="P211" i="39"/>
  <c r="Q211" i="39" s="1"/>
  <c r="G150" i="39" s="1"/>
  <c r="P209" i="39"/>
  <c r="P193" i="39"/>
  <c r="P191" i="39"/>
  <c r="R236" i="38"/>
  <c r="Q209" i="38" s="1"/>
  <c r="G148" i="38" s="1"/>
  <c r="Q205" i="38"/>
  <c r="G144" i="38" s="1"/>
  <c r="Q201" i="38"/>
  <c r="G140" i="38" s="1"/>
  <c r="Q196" i="38"/>
  <c r="G135" i="38" s="1"/>
  <c r="Q194" i="38"/>
  <c r="G133" i="38" s="1"/>
  <c r="Q191" i="38"/>
  <c r="G130" i="38" s="1"/>
  <c r="Q202" i="38"/>
  <c r="G141" i="38" s="1"/>
  <c r="Q206" i="38"/>
  <c r="G145" i="38" s="1"/>
  <c r="Q204" i="38"/>
  <c r="G143" i="38" s="1"/>
  <c r="Q199" i="38"/>
  <c r="G138" i="38" s="1"/>
  <c r="Q197" i="38"/>
  <c r="G136" i="38" s="1"/>
  <c r="Q200" i="38"/>
  <c r="G139" i="38" s="1"/>
  <c r="Q192" i="38"/>
  <c r="G131" i="38" s="1"/>
  <c r="Q195" i="38"/>
  <c r="G134" i="38" s="1"/>
  <c r="Q207" i="38"/>
  <c r="G146" i="38" s="1"/>
  <c r="Q203" i="38"/>
  <c r="G142" i="38" s="1"/>
  <c r="Q198" i="38"/>
  <c r="G137" i="38" s="1"/>
  <c r="Q193" i="38"/>
  <c r="G132" i="38" s="1"/>
  <c r="R240" i="37"/>
  <c r="Q213" i="37" s="1"/>
  <c r="G152" i="37" s="1"/>
  <c r="R236" i="36"/>
  <c r="Q209" i="36" s="1"/>
  <c r="G148" i="36" s="1"/>
  <c r="Q213" i="35"/>
  <c r="G152" i="35" s="1"/>
  <c r="T225" i="35"/>
  <c r="R242" i="34"/>
  <c r="Q215" i="34" s="1"/>
  <c r="G154" i="34" s="1"/>
  <c r="P193" i="31"/>
  <c r="P214" i="31"/>
  <c r="P208" i="31"/>
  <c r="P192" i="31"/>
  <c r="P215" i="31"/>
  <c r="Q215" i="31" s="1"/>
  <c r="G154" i="31" s="1"/>
  <c r="P213" i="31"/>
  <c r="Q213" i="31" s="1"/>
  <c r="G152" i="31" s="1"/>
  <c r="P211" i="31"/>
  <c r="Q211" i="31" s="1"/>
  <c r="G150" i="31" s="1"/>
  <c r="P209" i="31"/>
  <c r="Q209" i="31" s="1"/>
  <c r="G148" i="31" s="1"/>
  <c r="P191" i="31"/>
  <c r="P212" i="31"/>
  <c r="Q212" i="31" s="1"/>
  <c r="G151" i="31" s="1"/>
  <c r="P210" i="31"/>
  <c r="Q210" i="33"/>
  <c r="G149" i="33" s="1"/>
  <c r="Q210" i="32"/>
  <c r="G149" i="32" s="1"/>
  <c r="T224" i="31"/>
  <c r="T220" i="31"/>
  <c r="R239" i="37"/>
  <c r="Q212" i="37" s="1"/>
  <c r="G151" i="37" s="1"/>
  <c r="R236" i="37"/>
  <c r="Q209" i="37" s="1"/>
  <c r="G148" i="37" s="1"/>
  <c r="R237" i="36"/>
  <c r="Q210" i="36" s="1"/>
  <c r="G149" i="36" s="1"/>
  <c r="R239" i="36"/>
  <c r="Q214" i="36"/>
  <c r="G153" i="36" s="1"/>
  <c r="R240" i="35"/>
  <c r="T220" i="35"/>
  <c r="R241" i="35"/>
  <c r="Q214" i="35" s="1"/>
  <c r="G153" i="35" s="1"/>
  <c r="R238" i="34"/>
  <c r="Q211" i="34" s="1"/>
  <c r="G150" i="34" s="1"/>
  <c r="R236" i="34"/>
  <c r="Q209" i="34" s="1"/>
  <c r="G148" i="34" s="1"/>
  <c r="R242" i="33"/>
  <c r="R237" i="31"/>
  <c r="R241" i="32"/>
  <c r="Q214" i="32" s="1"/>
  <c r="G153" i="32" s="1"/>
  <c r="R235" i="31"/>
  <c r="T221" i="33"/>
  <c r="Q215" i="32"/>
  <c r="G154" i="32" s="1"/>
  <c r="Q206" i="31"/>
  <c r="G145" i="31" s="1"/>
  <c r="Q203" i="31"/>
  <c r="G142" i="31" s="1"/>
  <c r="Q200" i="31"/>
  <c r="G139" i="31" s="1"/>
  <c r="Q197" i="31"/>
  <c r="G136" i="31" s="1"/>
  <c r="Q194" i="31"/>
  <c r="G133" i="31" s="1"/>
  <c r="Q191" i="31"/>
  <c r="G130" i="31" s="1"/>
  <c r="Q207" i="31"/>
  <c r="G146" i="31" s="1"/>
  <c r="Q204" i="31"/>
  <c r="G143" i="31" s="1"/>
  <c r="Q201" i="31"/>
  <c r="G140" i="31" s="1"/>
  <c r="Q198" i="31"/>
  <c r="G137" i="31" s="1"/>
  <c r="Q195" i="31"/>
  <c r="G134" i="31" s="1"/>
  <c r="Q202" i="31"/>
  <c r="G141" i="31" s="1"/>
  <c r="Q199" i="31"/>
  <c r="G138" i="31" s="1"/>
  <c r="Q205" i="31"/>
  <c r="G144" i="31" s="1"/>
  <c r="Q192" i="31"/>
  <c r="G131" i="31" s="1"/>
  <c r="Q196" i="31"/>
  <c r="G135" i="31" s="1"/>
  <c r="Q193" i="31"/>
  <c r="G132" i="31" s="1"/>
  <c r="E1" i="34"/>
  <c r="T221" i="31"/>
  <c r="T223" i="31"/>
  <c r="Q208" i="35"/>
  <c r="G147" i="35" s="1"/>
  <c r="T224" i="35"/>
  <c r="R239" i="32"/>
  <c r="Q212" i="32" s="1"/>
  <c r="G151" i="32" s="1"/>
  <c r="Q214" i="33"/>
  <c r="G153" i="33" s="1"/>
  <c r="Q209" i="32"/>
  <c r="G148" i="32" s="1"/>
  <c r="T225" i="31"/>
  <c r="Q212" i="36"/>
  <c r="G151" i="36" s="1"/>
  <c r="R237" i="37"/>
  <c r="Q215" i="37"/>
  <c r="G154" i="37" s="1"/>
  <c r="R241" i="36"/>
  <c r="R238" i="36"/>
  <c r="Q211" i="36" s="1"/>
  <c r="G150" i="36" s="1"/>
  <c r="Q208" i="36"/>
  <c r="G147" i="36" s="1"/>
  <c r="T221" i="35"/>
  <c r="R236" i="35"/>
  <c r="Q209" i="35" s="1"/>
  <c r="G148" i="35" s="1"/>
  <c r="R239" i="34"/>
  <c r="Q212" i="34" s="1"/>
  <c r="G151" i="34" s="1"/>
  <c r="Q213" i="34"/>
  <c r="G152" i="34" s="1"/>
  <c r="R238" i="37"/>
  <c r="Q211" i="37" s="1"/>
  <c r="G150" i="37" s="1"/>
  <c r="R235" i="37"/>
  <c r="Q208" i="37" s="1"/>
  <c r="G147" i="37" s="1"/>
  <c r="R241" i="37"/>
  <c r="Q214" i="37" s="1"/>
  <c r="G153" i="37" s="1"/>
  <c r="Q210" i="37"/>
  <c r="G149" i="37" s="1"/>
  <c r="R242" i="36"/>
  <c r="Q215" i="36" s="1"/>
  <c r="G154" i="36" s="1"/>
  <c r="Q213" i="36"/>
  <c r="G152" i="36" s="1"/>
  <c r="Q206" i="35"/>
  <c r="G145" i="35" s="1"/>
  <c r="Q203" i="35"/>
  <c r="G142" i="35" s="1"/>
  <c r="Q200" i="35"/>
  <c r="G139" i="35" s="1"/>
  <c r="Q197" i="35"/>
  <c r="G136" i="35" s="1"/>
  <c r="Q194" i="35"/>
  <c r="G133" i="35" s="1"/>
  <c r="Q191" i="35"/>
  <c r="G130" i="35" s="1"/>
  <c r="Q202" i="35"/>
  <c r="G141" i="35" s="1"/>
  <c r="Q199" i="35"/>
  <c r="G138" i="35" s="1"/>
  <c r="Q196" i="35"/>
  <c r="G135" i="35" s="1"/>
  <c r="Q193" i="35"/>
  <c r="G132" i="35" s="1"/>
  <c r="Q195" i="35"/>
  <c r="G134" i="35" s="1"/>
  <c r="Q204" i="35"/>
  <c r="G143" i="35" s="1"/>
  <c r="Q201" i="35"/>
  <c r="G140" i="35" s="1"/>
  <c r="Q192" i="35"/>
  <c r="G131" i="35" s="1"/>
  <c r="Q207" i="35"/>
  <c r="G146" i="35" s="1"/>
  <c r="Q205" i="35"/>
  <c r="G144" i="35" s="1"/>
  <c r="Q198" i="35"/>
  <c r="G137" i="35" s="1"/>
  <c r="Q210" i="35"/>
  <c r="G149" i="35" s="1"/>
  <c r="T222" i="35"/>
  <c r="R235" i="35"/>
  <c r="R238" i="35"/>
  <c r="Q211" i="35" s="1"/>
  <c r="G150" i="35" s="1"/>
  <c r="R241" i="34"/>
  <c r="Q214" i="34" s="1"/>
  <c r="G153" i="34" s="1"/>
  <c r="R235" i="34"/>
  <c r="Q208" i="34" s="1"/>
  <c r="G147" i="34" s="1"/>
  <c r="R239" i="33"/>
  <c r="Q212" i="33" s="1"/>
  <c r="G151" i="33" s="1"/>
  <c r="R235" i="33"/>
  <c r="Q208" i="33" s="1"/>
  <c r="G147" i="33" s="1"/>
  <c r="Q211" i="33"/>
  <c r="G150" i="33" s="1"/>
  <c r="R241" i="31"/>
  <c r="R236" i="32"/>
  <c r="Q215" i="33"/>
  <c r="G154" i="33" s="1"/>
  <c r="T220" i="33"/>
  <c r="Q211" i="32"/>
  <c r="G150" i="32" s="1"/>
  <c r="Q208" i="32"/>
  <c r="G147" i="32" s="1"/>
  <c r="R239" i="30"/>
  <c r="R236" i="30"/>
  <c r="R235" i="29"/>
  <c r="T220" i="29"/>
  <c r="T225" i="29"/>
  <c r="Q205" i="28"/>
  <c r="G144" i="28" s="1"/>
  <c r="Q192" i="28"/>
  <c r="G131" i="28" s="1"/>
  <c r="Q202" i="28"/>
  <c r="G141" i="28" s="1"/>
  <c r="Q199" i="28"/>
  <c r="G138" i="28" s="1"/>
  <c r="Q196" i="28"/>
  <c r="G135" i="28" s="1"/>
  <c r="Q193" i="28"/>
  <c r="G132" i="28" s="1"/>
  <c r="Q206" i="28"/>
  <c r="G145" i="28" s="1"/>
  <c r="Q203" i="28"/>
  <c r="G142" i="28" s="1"/>
  <c r="Q200" i="28"/>
  <c r="G139" i="28" s="1"/>
  <c r="Q197" i="28"/>
  <c r="G136" i="28" s="1"/>
  <c r="Q194" i="28"/>
  <c r="G133" i="28" s="1"/>
  <c r="Q191" i="28"/>
  <c r="G130" i="28" s="1"/>
  <c r="Q207" i="28"/>
  <c r="G146" i="28" s="1"/>
  <c r="Q204" i="28"/>
  <c r="G143" i="28" s="1"/>
  <c r="Q201" i="28"/>
  <c r="G140" i="28" s="1"/>
  <c r="Q198" i="28"/>
  <c r="G137" i="28" s="1"/>
  <c r="Q195" i="28"/>
  <c r="G134" i="28" s="1"/>
  <c r="R239" i="28"/>
  <c r="Q212" i="28" s="1"/>
  <c r="G151" i="28" s="1"/>
  <c r="T222" i="28"/>
  <c r="T221" i="28"/>
  <c r="R237" i="30"/>
  <c r="E1" i="30"/>
  <c r="P232" i="29"/>
  <c r="O231" i="29"/>
  <c r="Q231" i="29"/>
  <c r="P230" i="29"/>
  <c r="Q232" i="29"/>
  <c r="O230" i="29"/>
  <c r="O232" i="29"/>
  <c r="P231" i="29"/>
  <c r="Q230" i="29"/>
  <c r="P193" i="29"/>
  <c r="P212" i="29"/>
  <c r="P208" i="29"/>
  <c r="Q208" i="29" s="1"/>
  <c r="G147" i="29" s="1"/>
  <c r="P192" i="29"/>
  <c r="P215" i="29"/>
  <c r="P211" i="29"/>
  <c r="P191" i="29"/>
  <c r="P214" i="29"/>
  <c r="Q214" i="29" s="1"/>
  <c r="G153" i="29" s="1"/>
  <c r="P210" i="29"/>
  <c r="Q210" i="29" s="1"/>
  <c r="G149" i="29" s="1"/>
  <c r="P209" i="29"/>
  <c r="Q209" i="29" s="1"/>
  <c r="G148" i="29" s="1"/>
  <c r="P213" i="29"/>
  <c r="Q213" i="29" s="1"/>
  <c r="G152" i="29" s="1"/>
  <c r="R237" i="28"/>
  <c r="Q210" i="28" s="1"/>
  <c r="G149" i="28" s="1"/>
  <c r="R235" i="30"/>
  <c r="R241" i="30"/>
  <c r="R239" i="29"/>
  <c r="R238" i="29"/>
  <c r="Q209" i="28"/>
  <c r="G148" i="28" s="1"/>
  <c r="T224" i="29"/>
  <c r="N218" i="29"/>
  <c r="Q214" i="28"/>
  <c r="G153" i="28" s="1"/>
  <c r="R236" i="28"/>
  <c r="R238" i="28"/>
  <c r="Q211" i="28" s="1"/>
  <c r="G150" i="28" s="1"/>
  <c r="R235" i="28"/>
  <c r="Q208" i="28" s="1"/>
  <c r="G147" i="28" s="1"/>
  <c r="T220" i="28"/>
  <c r="P215" i="30"/>
  <c r="Q215" i="30" s="1"/>
  <c r="G154" i="30" s="1"/>
  <c r="P213" i="30"/>
  <c r="P211" i="30"/>
  <c r="Q211" i="30" s="1"/>
  <c r="G150" i="30" s="1"/>
  <c r="P209" i="30"/>
  <c r="P191" i="30"/>
  <c r="P214" i="30"/>
  <c r="Q214" i="30" s="1"/>
  <c r="G153" i="30" s="1"/>
  <c r="P212" i="30"/>
  <c r="P210" i="30"/>
  <c r="P208" i="30"/>
  <c r="P192" i="30"/>
  <c r="P193" i="30"/>
  <c r="R240" i="30"/>
  <c r="R242" i="29"/>
  <c r="R241" i="28"/>
  <c r="R240" i="28"/>
  <c r="Q213" i="28" s="1"/>
  <c r="G152" i="28" s="1"/>
  <c r="R236" i="27"/>
  <c r="Q212" i="27"/>
  <c r="G151" i="27" s="1"/>
  <c r="Q211" i="27"/>
  <c r="G150" i="27" s="1"/>
  <c r="Q215" i="26"/>
  <c r="G154" i="26" s="1"/>
  <c r="Q210" i="26"/>
  <c r="G149" i="26" s="1"/>
  <c r="R237" i="27"/>
  <c r="Q210" i="27" s="1"/>
  <c r="G149" i="27" s="1"/>
  <c r="T223" i="27"/>
  <c r="T225" i="27"/>
  <c r="Q211" i="26"/>
  <c r="G150" i="26" s="1"/>
  <c r="Q209" i="26"/>
  <c r="G148" i="26" s="1"/>
  <c r="T220" i="27"/>
  <c r="T222" i="27"/>
  <c r="Q213" i="26"/>
  <c r="G152" i="26" s="1"/>
  <c r="R235" i="27"/>
  <c r="Q208" i="27" s="1"/>
  <c r="G147" i="27" s="1"/>
  <c r="R241" i="27"/>
  <c r="Q214" i="27" s="1"/>
  <c r="G153" i="27" s="1"/>
  <c r="R242" i="27"/>
  <c r="Q215" i="27" s="1"/>
  <c r="G154" i="27" s="1"/>
  <c r="R240" i="27"/>
  <c r="Q213" i="27" s="1"/>
  <c r="G152" i="27" s="1"/>
  <c r="R241" i="26"/>
  <c r="Q214" i="26" s="1"/>
  <c r="G153" i="26" s="1"/>
  <c r="Q209" i="27"/>
  <c r="G148" i="27" s="1"/>
  <c r="Q208" i="26"/>
  <c r="G147" i="26" s="1"/>
  <c r="R242" i="25"/>
  <c r="T224" i="25"/>
  <c r="T222" i="25"/>
  <c r="R235" i="25"/>
  <c r="R237" i="25"/>
  <c r="T225" i="25"/>
  <c r="P215" i="25"/>
  <c r="Q215" i="25" s="1"/>
  <c r="G154" i="25" s="1"/>
  <c r="P213" i="25"/>
  <c r="P211" i="25"/>
  <c r="P209" i="25"/>
  <c r="P191" i="25"/>
  <c r="P214" i="25"/>
  <c r="P210" i="25"/>
  <c r="Q210" i="25" s="1"/>
  <c r="G149" i="25" s="1"/>
  <c r="P208" i="25"/>
  <c r="P192" i="25"/>
  <c r="P212" i="25"/>
  <c r="Q212" i="25" s="1"/>
  <c r="G151" i="25" s="1"/>
  <c r="P193" i="25"/>
  <c r="R238" i="25"/>
  <c r="R240" i="25"/>
  <c r="R241" i="25"/>
  <c r="T223" i="25"/>
  <c r="T220" i="25"/>
  <c r="R236" i="25"/>
  <c r="Q207" i="25"/>
  <c r="G146" i="25" s="1"/>
  <c r="Q204" i="25"/>
  <c r="G143" i="25" s="1"/>
  <c r="Q201" i="25"/>
  <c r="G140" i="25" s="1"/>
  <c r="Q198" i="25"/>
  <c r="G137" i="25" s="1"/>
  <c r="Q195" i="25"/>
  <c r="G134" i="25" s="1"/>
  <c r="Q205" i="25"/>
  <c r="G144" i="25" s="1"/>
  <c r="Q192" i="25"/>
  <c r="G131" i="25" s="1"/>
  <c r="Q202" i="25"/>
  <c r="G141" i="25" s="1"/>
  <c r="Q199" i="25"/>
  <c r="G138" i="25" s="1"/>
  <c r="Q196" i="25"/>
  <c r="G135" i="25" s="1"/>
  <c r="Q193" i="25"/>
  <c r="G132" i="25" s="1"/>
  <c r="Q206" i="25"/>
  <c r="G145" i="25" s="1"/>
  <c r="Q203" i="25"/>
  <c r="G142" i="25" s="1"/>
  <c r="Q200" i="25"/>
  <c r="G139" i="25" s="1"/>
  <c r="Q197" i="25"/>
  <c r="G136" i="25" s="1"/>
  <c r="Q194" i="25"/>
  <c r="G133" i="25" s="1"/>
  <c r="Q191" i="25"/>
  <c r="G130" i="25" s="1"/>
  <c r="R240" i="24"/>
  <c r="R235" i="24"/>
  <c r="R237" i="24"/>
  <c r="Q210" i="24" s="1"/>
  <c r="G149" i="24" s="1"/>
  <c r="T225" i="24"/>
  <c r="T223" i="24"/>
  <c r="T222" i="24"/>
  <c r="Q213" i="24"/>
  <c r="G152" i="24" s="1"/>
  <c r="R236" i="24"/>
  <c r="Q209" i="24" s="1"/>
  <c r="G148" i="24" s="1"/>
  <c r="R241" i="3"/>
  <c r="R235" i="3"/>
  <c r="R237" i="3"/>
  <c r="R238" i="3"/>
  <c r="R242" i="3"/>
  <c r="R240" i="3"/>
  <c r="R236" i="3"/>
  <c r="O230" i="3"/>
  <c r="P231" i="3"/>
  <c r="O231" i="3"/>
  <c r="Q230" i="3"/>
  <c r="Q232" i="3"/>
  <c r="P232" i="3"/>
  <c r="Q231" i="3"/>
  <c r="N218" i="3"/>
  <c r="P230" i="3"/>
  <c r="T220" i="3"/>
  <c r="T225" i="3"/>
  <c r="T221" i="3"/>
  <c r="T224" i="3"/>
  <c r="T222" i="3"/>
  <c r="R239" i="3"/>
  <c r="Q210" i="30" l="1"/>
  <c r="G149" i="30" s="1"/>
  <c r="Q213" i="39"/>
  <c r="G152" i="39" s="1"/>
  <c r="Q215" i="29"/>
  <c r="G154" i="29" s="1"/>
  <c r="Q209" i="30"/>
  <c r="G148" i="30" s="1"/>
  <c r="Q212" i="30"/>
  <c r="G151" i="30" s="1"/>
  <c r="Q211" i="29"/>
  <c r="G150" i="29" s="1"/>
  <c r="Q209" i="39"/>
  <c r="G148" i="39" s="1"/>
  <c r="Q192" i="40"/>
  <c r="G131" i="40" s="1"/>
  <c r="Q205" i="40"/>
  <c r="G144" i="40" s="1"/>
  <c r="Q196" i="40"/>
  <c r="G135" i="40" s="1"/>
  <c r="Q200" i="40"/>
  <c r="G139" i="40" s="1"/>
  <c r="Q207" i="40"/>
  <c r="G146" i="40" s="1"/>
  <c r="Q195" i="40"/>
  <c r="G134" i="40" s="1"/>
  <c r="Q191" i="40"/>
  <c r="G130" i="40" s="1"/>
  <c r="Q193" i="40"/>
  <c r="G132" i="40" s="1"/>
  <c r="Q197" i="40"/>
  <c r="G136" i="40" s="1"/>
  <c r="Q204" i="40"/>
  <c r="G143" i="40" s="1"/>
  <c r="Q203" i="40"/>
  <c r="G142" i="40" s="1"/>
  <c r="Q202" i="40"/>
  <c r="G141" i="40" s="1"/>
  <c r="Q206" i="40"/>
  <c r="G145" i="40" s="1"/>
  <c r="Q194" i="40"/>
  <c r="G133" i="40" s="1"/>
  <c r="Q201" i="40"/>
  <c r="G140" i="40" s="1"/>
  <c r="Q199" i="40"/>
  <c r="G138" i="40" s="1"/>
  <c r="Q198" i="40"/>
  <c r="G137" i="40" s="1"/>
  <c r="Q211" i="24"/>
  <c r="G150" i="24" s="1"/>
  <c r="Q214" i="24"/>
  <c r="G153" i="24" s="1"/>
  <c r="Q208" i="24"/>
  <c r="G147" i="24" s="1"/>
  <c r="Q215" i="24"/>
  <c r="G154" i="24" s="1"/>
  <c r="E1" i="42"/>
  <c r="E1" i="35"/>
  <c r="Q210" i="31"/>
  <c r="G149" i="31" s="1"/>
  <c r="Q208" i="31"/>
  <c r="G147" i="31" s="1"/>
  <c r="Q214" i="31"/>
  <c r="G153" i="31" s="1"/>
  <c r="Q206" i="29"/>
  <c r="G145" i="29" s="1"/>
  <c r="Q203" i="29"/>
  <c r="G142" i="29" s="1"/>
  <c r="Q200" i="29"/>
  <c r="G139" i="29" s="1"/>
  <c r="Q197" i="29"/>
  <c r="G136" i="29" s="1"/>
  <c r="Q194" i="29"/>
  <c r="G133" i="29" s="1"/>
  <c r="Q191" i="29"/>
  <c r="G130" i="29" s="1"/>
  <c r="Q205" i="29"/>
  <c r="G144" i="29" s="1"/>
  <c r="Q192" i="29"/>
  <c r="G131" i="29" s="1"/>
  <c r="Q201" i="29"/>
  <c r="G140" i="29" s="1"/>
  <c r="Q199" i="29"/>
  <c r="G138" i="29" s="1"/>
  <c r="Q198" i="29"/>
  <c r="G137" i="29" s="1"/>
  <c r="Q196" i="29"/>
  <c r="G135" i="29" s="1"/>
  <c r="Q207" i="29"/>
  <c r="G146" i="29" s="1"/>
  <c r="Q195" i="29"/>
  <c r="G134" i="29" s="1"/>
  <c r="Q193" i="29"/>
  <c r="G132" i="29" s="1"/>
  <c r="Q204" i="29"/>
  <c r="G143" i="29" s="1"/>
  <c r="Q202" i="29"/>
  <c r="G141" i="29" s="1"/>
  <c r="Q213" i="30"/>
  <c r="G152" i="30" s="1"/>
  <c r="Q208" i="30"/>
  <c r="G147" i="30" s="1"/>
  <c r="Q212" i="29"/>
  <c r="G151" i="29" s="1"/>
  <c r="Q214" i="25"/>
  <c r="G153" i="25" s="1"/>
  <c r="Q213" i="25"/>
  <c r="G152" i="25" s="1"/>
  <c r="Q208" i="25"/>
  <c r="G147" i="25" s="1"/>
  <c r="Q209" i="25"/>
  <c r="G148" i="25" s="1"/>
  <c r="Q211" i="25"/>
  <c r="G150" i="25" s="1"/>
  <c r="Q195" i="3"/>
  <c r="G134" i="3" s="1"/>
  <c r="Q200" i="3"/>
  <c r="G139" i="3" s="1"/>
  <c r="Q204" i="3"/>
  <c r="G143" i="3" s="1"/>
  <c r="Q198" i="3"/>
  <c r="G137" i="3" s="1"/>
  <c r="Q196" i="3"/>
  <c r="G135" i="3" s="1"/>
  <c r="Q194" i="3"/>
  <c r="G133" i="3" s="1"/>
  <c r="Q192" i="3"/>
  <c r="G131" i="3" s="1"/>
  <c r="Q203" i="3"/>
  <c r="G142" i="3" s="1"/>
  <c r="Q201" i="3"/>
  <c r="G140" i="3" s="1"/>
  <c r="Q202" i="3"/>
  <c r="G141" i="3" s="1"/>
  <c r="Q199" i="3"/>
  <c r="G138" i="3" s="1"/>
  <c r="Q191" i="3"/>
  <c r="G130" i="3" s="1"/>
  <c r="Q207" i="3"/>
  <c r="G146" i="3" s="1"/>
  <c r="Q206" i="3"/>
  <c r="G145" i="3" s="1"/>
  <c r="Q197" i="3"/>
  <c r="G136" i="3" s="1"/>
  <c r="Q193" i="3"/>
  <c r="G132" i="3" s="1"/>
  <c r="Q205" i="3"/>
  <c r="G144" i="3" s="1"/>
  <c r="E1" i="36" l="1"/>
  <c r="E1" i="37" l="1"/>
  <c r="B31" i="3" l="1"/>
  <c r="B32" i="3" s="1"/>
  <c r="E5" i="4" l="1"/>
  <c r="E4" i="4"/>
  <c r="B4" i="4" s="1"/>
  <c r="D5" i="4"/>
  <c r="D4" i="4"/>
  <c r="E3" i="4"/>
  <c r="B5" i="4"/>
  <c r="L5" i="4" l="1"/>
  <c r="I5" i="4"/>
  <c r="M5" i="4"/>
  <c r="J5" i="4"/>
  <c r="C5" i="4"/>
  <c r="K5" i="4"/>
  <c r="J4" i="4"/>
  <c r="L4" i="4"/>
  <c r="C4" i="4"/>
  <c r="I4" i="4"/>
  <c r="K4" i="4"/>
  <c r="M4" i="4"/>
  <c r="C3" i="4"/>
  <c r="I3" i="4"/>
  <c r="E188" i="3" l="1"/>
  <c r="E181" i="3"/>
  <c r="E180" i="3"/>
  <c r="E179" i="3"/>
  <c r="E189" i="3"/>
  <c r="E186" i="3"/>
  <c r="E185" i="3"/>
  <c r="E184" i="3"/>
  <c r="E183" i="3"/>
  <c r="E177" i="3"/>
  <c r="E176" i="3"/>
  <c r="E173" i="3"/>
  <c r="E172" i="3"/>
  <c r="H3" i="4" l="1"/>
  <c r="G5" i="4"/>
  <c r="G3" i="4"/>
  <c r="H4" i="4"/>
  <c r="H5" i="4"/>
  <c r="G4" i="4"/>
  <c r="E175" i="3"/>
  <c r="E178" i="3"/>
  <c r="E187" i="3"/>
  <c r="E182" i="3"/>
  <c r="L3" i="4" l="1"/>
  <c r="M3" i="4"/>
  <c r="K3" i="4"/>
  <c r="J3" i="4"/>
  <c r="F5" i="4"/>
  <c r="F4" i="4"/>
  <c r="B33" i="3" l="1"/>
  <c r="B34" i="3" s="1"/>
  <c r="E89" i="3"/>
  <c r="E148" i="3"/>
  <c r="B38" i="3" l="1"/>
  <c r="B43" i="3" s="1"/>
  <c r="B47" i="3" s="1"/>
  <c r="B48" i="3" s="1"/>
  <c r="B49" i="3" s="1"/>
  <c r="B50" i="3" s="1"/>
  <c r="B3" i="4" l="1"/>
  <c r="B51" i="3"/>
  <c r="B52" i="3" s="1"/>
  <c r="B55" i="3" s="1"/>
  <c r="B58" i="3" s="1"/>
  <c r="B65" i="3" s="1"/>
  <c r="B71" i="3" s="1"/>
  <c r="B72" i="3" s="1"/>
  <c r="AQ14" i="3"/>
  <c r="B76" i="3" l="1"/>
  <c r="B77" i="3" s="1"/>
  <c r="E147" i="3"/>
  <c r="E156" i="3"/>
  <c r="E149" i="3"/>
  <c r="E154" i="3"/>
  <c r="E155" i="3" s="1"/>
  <c r="E146" i="3"/>
  <c r="CU14" i="3"/>
  <c r="E114" i="3"/>
  <c r="CT14" i="3"/>
  <c r="E111" i="3"/>
  <c r="CS14" i="3"/>
  <c r="E108" i="3"/>
  <c r="CR14" i="3"/>
  <c r="E105" i="3"/>
  <c r="CQ14" i="3"/>
  <c r="E102" i="3"/>
  <c r="CM14" i="3"/>
  <c r="E95" i="3"/>
  <c r="CH14" i="3"/>
  <c r="CF14" i="3"/>
  <c r="E85" i="3"/>
  <c r="CD14" i="3"/>
  <c r="E81" i="3"/>
  <c r="CB14" i="3"/>
  <c r="E77" i="3"/>
  <c r="BV14" i="3"/>
  <c r="E65" i="3"/>
  <c r="BO14" i="3"/>
  <c r="E55" i="3"/>
  <c r="BN14" i="3"/>
  <c r="E52" i="3"/>
  <c r="E43" i="3"/>
  <c r="K167" i="3" s="1"/>
  <c r="BH14" i="3"/>
  <c r="E38" i="3"/>
  <c r="BG14" i="3"/>
  <c r="P209" i="3" l="1"/>
  <c r="Q209" i="3" s="1"/>
  <c r="G148" i="3" s="1"/>
  <c r="P215" i="3"/>
  <c r="Q215" i="3" s="1"/>
  <c r="G154" i="3" s="1"/>
  <c r="P191" i="3"/>
  <c r="P192" i="3"/>
  <c r="P213" i="3"/>
  <c r="Q213" i="3" s="1"/>
  <c r="G152" i="3" s="1"/>
  <c r="P211" i="3"/>
  <c r="Q211" i="3" s="1"/>
  <c r="G150" i="3" s="1"/>
  <c r="P210" i="3"/>
  <c r="Q210" i="3" s="1"/>
  <c r="G149" i="3" s="1"/>
  <c r="P193" i="3"/>
  <c r="P208" i="3"/>
  <c r="Q208" i="3" s="1"/>
  <c r="G147" i="3" s="1"/>
  <c r="P214" i="3"/>
  <c r="Q214" i="3" s="1"/>
  <c r="G153" i="3" s="1"/>
  <c r="P212" i="3"/>
  <c r="Q212" i="3" s="1"/>
  <c r="G151" i="3" s="1"/>
  <c r="B80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I14" i="3"/>
  <c r="BJ14" i="3"/>
  <c r="BK14" i="3"/>
  <c r="BL14" i="3"/>
  <c r="BM14" i="3"/>
  <c r="BP14" i="3"/>
  <c r="BQ14" i="3"/>
  <c r="BR14" i="3"/>
  <c r="BS14" i="3"/>
  <c r="BT14" i="3"/>
  <c r="BU14" i="3"/>
  <c r="BW14" i="3"/>
  <c r="BX14" i="3"/>
  <c r="BY14" i="3"/>
  <c r="BZ14" i="3"/>
  <c r="CA14" i="3"/>
  <c r="CC14" i="3"/>
  <c r="CE14" i="3"/>
  <c r="CG14" i="3"/>
  <c r="CI14" i="3"/>
  <c r="CJ14" i="3"/>
  <c r="CK14" i="3"/>
  <c r="CL14" i="3"/>
  <c r="CN14" i="3"/>
  <c r="CO14" i="3"/>
  <c r="CP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DZ14" i="3"/>
  <c r="B81" i="3" l="1"/>
  <c r="B84" i="3" l="1"/>
  <c r="B85" i="3" s="1"/>
  <c r="B88" i="3" s="1"/>
  <c r="B89" i="3" s="1"/>
  <c r="B95" i="3" s="1"/>
  <c r="B98" i="3" s="1"/>
  <c r="B100" i="3" s="1"/>
  <c r="B101" i="3" s="1"/>
  <c r="B102" i="3" s="1"/>
  <c r="B105" i="3" s="1"/>
  <c r="B108" i="3" s="1"/>
  <c r="B111" i="3" s="1"/>
  <c r="B114" i="3" s="1"/>
  <c r="B117" i="3" s="1"/>
  <c r="B120" i="3" s="1"/>
  <c r="B123" i="3" s="1"/>
  <c r="B125" i="3" s="1"/>
  <c r="B129" i="3" s="1"/>
  <c r="F3" i="4" l="1"/>
</calcChain>
</file>

<file path=xl/sharedStrings.xml><?xml version="1.0" encoding="utf-8"?>
<sst xmlns="http://schemas.openxmlformats.org/spreadsheetml/2006/main" count="8030" uniqueCount="367">
  <si>
    <t>Номер</t>
  </si>
  <si>
    <t>Пощенски код</t>
  </si>
  <si>
    <t>Открита отоплителна инсталация по стена</t>
  </si>
  <si>
    <t>Апартамент</t>
  </si>
  <si>
    <t>Етаж от къща</t>
  </si>
  <si>
    <t>Населено място (гр./с.)</t>
  </si>
  <si>
    <t>Улица/булевард</t>
  </si>
  <si>
    <t>Етаж</t>
  </si>
  <si>
    <t>Вход</t>
  </si>
  <si>
    <t xml:space="preserve"> </t>
  </si>
  <si>
    <t>Какъв е диаметърът (ф) на комина (розетката), към който е включен уредът на дърва и/или въглища, с който се отоплявате? (мм)</t>
  </si>
  <si>
    <t>Въпроси за домакинството</t>
  </si>
  <si>
    <t>Колко часа обичайно отоплявате жилището си?</t>
  </si>
  <si>
    <t>В работни дни</t>
  </si>
  <si>
    <t>В почивни дни</t>
  </si>
  <si>
    <t>Въглища (кг)</t>
  </si>
  <si>
    <t>Къща-едноетажна</t>
  </si>
  <si>
    <t>Къща-многоетажна</t>
  </si>
  <si>
    <t>Топлофицирана</t>
  </si>
  <si>
    <t xml:space="preserve">Газифицирана	</t>
  </si>
  <si>
    <t xml:space="preserve">Липсва централизиран източник </t>
  </si>
  <si>
    <t>Печка на дърва и/или въглища - топловъздушна (бр.)</t>
  </si>
  <si>
    <t>Камина на дърва и/или въглища - топловъздушна (бр.)</t>
  </si>
  <si>
    <t>Камина на дърва и/или въглища с водна риза (бр.)</t>
  </si>
  <si>
    <t>Готварска печка на дърва и/или въглища (бр.)</t>
  </si>
  <si>
    <t>Котел на дърва и/или въглища (бр.)</t>
  </si>
  <si>
    <t>Какво е приблизителното тегло на отоплителния уред на дърва и/или въглища, с който се отоплявате? (кг)</t>
  </si>
  <si>
    <t xml:space="preserve">Какъв е приблизителният размер на отоплителния уред на дърва и/или въглища, с който се отоплявате? </t>
  </si>
  <si>
    <t>Отворена инсталация с отворен разширителен съд (в най-високата точка)</t>
  </si>
  <si>
    <t>Затворена инсталация със затворен разширителен съд (при котела)</t>
  </si>
  <si>
    <t>Вертикална щрангова отоплителна инсталация</t>
  </si>
  <si>
    <t>Хоризонтална инсталация с колекторни кутии</t>
  </si>
  <si>
    <t>Какви количества гориво използвате средно месечно през зимните месеци?</t>
  </si>
  <si>
    <t>Дърва  (куб. м)</t>
  </si>
  <si>
    <t>Лош</t>
  </si>
  <si>
    <t>Задоволителен</t>
  </si>
  <si>
    <t>Добър</t>
  </si>
  <si>
    <t>Много добър</t>
  </si>
  <si>
    <t>Идеален</t>
  </si>
  <si>
    <t>Зидана камина без горивна камера (с открит огън, открита камина)(бр.)</t>
  </si>
  <si>
    <t>Моля, посочете приблизително заплатената сума за отопление с твърдо гориво за отоплителен сезон 2018-2019 в лв.</t>
  </si>
  <si>
    <t>в. 1</t>
  </si>
  <si>
    <t>в. 2</t>
  </si>
  <si>
    <t>в. 3</t>
  </si>
  <si>
    <t>в. 3.1</t>
  </si>
  <si>
    <t>в. 3.2</t>
  </si>
  <si>
    <t>в. 3.3</t>
  </si>
  <si>
    <t>в. 3.4</t>
  </si>
  <si>
    <t>в. 3.5</t>
  </si>
  <si>
    <t>в. 3.6</t>
  </si>
  <si>
    <t>в. 3.7</t>
  </si>
  <si>
    <t>в. 3.8</t>
  </si>
  <si>
    <t>в. 4</t>
  </si>
  <si>
    <t>в. 5</t>
  </si>
  <si>
    <t>в. 6</t>
  </si>
  <si>
    <t>в. 7</t>
  </si>
  <si>
    <t>в. 8</t>
  </si>
  <si>
    <t>в. 9</t>
  </si>
  <si>
    <t>в. 10</t>
  </si>
  <si>
    <t>в. 11</t>
  </si>
  <si>
    <t>в. 12</t>
  </si>
  <si>
    <t>в. 13</t>
  </si>
  <si>
    <t>в. 14</t>
  </si>
  <si>
    <t>в. 15</t>
  </si>
  <si>
    <t>в. 16</t>
  </si>
  <si>
    <t>в. 17</t>
  </si>
  <si>
    <t>в. 18.1</t>
  </si>
  <si>
    <t>в. 18.2</t>
  </si>
  <si>
    <t>в. 18.3</t>
  </si>
  <si>
    <t>в. 18.4</t>
  </si>
  <si>
    <t>в. 18.5</t>
  </si>
  <si>
    <t>в. 18.6</t>
  </si>
  <si>
    <t>в. 19</t>
  </si>
  <si>
    <t>в. 22</t>
  </si>
  <si>
    <t>в. 23</t>
  </si>
  <si>
    <t>в. 24</t>
  </si>
  <si>
    <t>в. 25</t>
  </si>
  <si>
    <t>в. 26</t>
  </si>
  <si>
    <t>в. 27</t>
  </si>
  <si>
    <t>в. 30</t>
  </si>
  <si>
    <t>в. 31</t>
  </si>
  <si>
    <t>в. 32</t>
  </si>
  <si>
    <t>в. 33</t>
  </si>
  <si>
    <t>в. 34</t>
  </si>
  <si>
    <t>в. 35</t>
  </si>
  <si>
    <t>в. 36</t>
  </si>
  <si>
    <t>в. 37</t>
  </si>
  <si>
    <t>в. 39.1</t>
  </si>
  <si>
    <t>в. 39.2</t>
  </si>
  <si>
    <t>в. 20</t>
  </si>
  <si>
    <t>в. 21.1</t>
  </si>
  <si>
    <t>в. 21.2</t>
  </si>
  <si>
    <t>в. 21.3</t>
  </si>
  <si>
    <t>в. 28</t>
  </si>
  <si>
    <t>в. 29.1</t>
  </si>
  <si>
    <t>в. 29.2</t>
  </si>
  <si>
    <t>в. 29.3</t>
  </si>
  <si>
    <t>в. 29.4</t>
  </si>
  <si>
    <t>в. 29.5</t>
  </si>
  <si>
    <t>в. 38</t>
  </si>
  <si>
    <t>в. 40.1</t>
  </si>
  <si>
    <t>в. 40.2</t>
  </si>
  <si>
    <t>в. 41</t>
  </si>
  <si>
    <t>в.42.1</t>
  </si>
  <si>
    <t>в.42.2</t>
  </si>
  <si>
    <t>в.42.3</t>
  </si>
  <si>
    <t>в.42.4</t>
  </si>
  <si>
    <t>в.42.5</t>
  </si>
  <si>
    <t>в.42.6</t>
  </si>
  <si>
    <t>в.42.7</t>
  </si>
  <si>
    <t>в.42.8</t>
  </si>
  <si>
    <t>в.42.9</t>
  </si>
  <si>
    <t>в.42.10</t>
  </si>
  <si>
    <t>в.42.11</t>
  </si>
  <si>
    <t>в.42.12</t>
  </si>
  <si>
    <t>в.42.13</t>
  </si>
  <si>
    <t>в.42.14</t>
  </si>
  <si>
    <t>в.42.15</t>
  </si>
  <si>
    <t>в.42.16</t>
  </si>
  <si>
    <t>в.42.17</t>
  </si>
  <si>
    <t>в.42.18</t>
  </si>
  <si>
    <t>в.42.19</t>
  </si>
  <si>
    <t>в.42.20</t>
  </si>
  <si>
    <t>в.42.21</t>
  </si>
  <si>
    <t>в.42.22</t>
  </si>
  <si>
    <t>в.42.23</t>
  </si>
  <si>
    <t>в.42.24</t>
  </si>
  <si>
    <t>в.42.25</t>
  </si>
  <si>
    <t>в. 43</t>
  </si>
  <si>
    <t>Проект № BG16M1OP002-5.003-0001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</t>
  </si>
  <si>
    <t>Трите имена</t>
  </si>
  <si>
    <t>Параметри на жилището, за което ще се заменя отоплителен уред на дърва/въглища</t>
  </si>
  <si>
    <t>Отоплително/и устройство/а, за които се кандидатства</t>
  </si>
  <si>
    <t>за колективно отопление
заедно със собственик/ци на други самостоятелни имоти</t>
  </si>
  <si>
    <t>Блок</t>
  </si>
  <si>
    <t>ЕГН</t>
  </si>
  <si>
    <t>самостоятелно като собственик на имота</t>
  </si>
  <si>
    <t>Помещение 1 (кв. м.)</t>
  </si>
  <si>
    <t>Помещение 2 (кв. м.)</t>
  </si>
  <si>
    <t>Помещение 3 (кв. м.)</t>
  </si>
  <si>
    <t>Индивидуален регистрационен номер при входирането и завеждането в общината на всеки отделен Формуляр за кандидатстване</t>
  </si>
  <si>
    <t>Номер на кандидата</t>
  </si>
  <si>
    <t>Номер на лична карта</t>
  </si>
  <si>
    <t>4.2</t>
  </si>
  <si>
    <t>4.3</t>
  </si>
  <si>
    <t>4.4</t>
  </si>
  <si>
    <t>4.5</t>
  </si>
  <si>
    <t>4.6</t>
  </si>
  <si>
    <t>4.7</t>
  </si>
  <si>
    <t>4.8</t>
  </si>
  <si>
    <t>4.9</t>
  </si>
  <si>
    <t>Телефон</t>
  </si>
  <si>
    <t>4.1</t>
  </si>
  <si>
    <r>
      <t xml:space="preserve">Жилището, в което желая да заменя отоплителния уред на дърва и/или въглища, е: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</si>
  <si>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r>
      <t xml:space="preserve">Сградата, в която се намира имотът, е: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</si>
  <si>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t>КАЛКУЛАТОР</t>
  </si>
  <si>
    <t>3. Вашето жилище е:</t>
  </si>
  <si>
    <t>Отопляем обем (куб. м)</t>
  </si>
  <si>
    <t>Неотопляем обем (куб. м)</t>
  </si>
  <si>
    <t>Препоръчителен уред</t>
  </si>
  <si>
    <t>Вид отоплителен уред</t>
  </si>
  <si>
    <t>min kW</t>
  </si>
  <si>
    <t>max kW</t>
  </si>
  <si>
    <t>Топловъздушна камина на пелети 6 KW</t>
  </si>
  <si>
    <t>Топловъздушна камина на пелети 8 KW</t>
  </si>
  <si>
    <t>Топловъздушна камина на пелети 10 KW</t>
  </si>
  <si>
    <t>Топловъздушна камина на пелети 12 KW</t>
  </si>
  <si>
    <t>Камина на пелети с водна риза 12 KW</t>
  </si>
  <si>
    <t>Камина на пелети с водна риза 18 KW</t>
  </si>
  <si>
    <t>Камина на пелети с водна риза 25 KW</t>
  </si>
  <si>
    <t>Пелетен котел 25 KW</t>
  </si>
  <si>
    <t>Пелетен котел 33 KW</t>
  </si>
  <si>
    <t>Едноконтурен кондезационен котел на природен газ до 24 кW</t>
  </si>
  <si>
    <t>Едноконтурен кондезационен котел на природен газ до 28 kW</t>
  </si>
  <si>
    <t>Едноконтурен кондезационен котел на природен газ до 33 кW</t>
  </si>
  <si>
    <t>Двуконтурен кондезационен котел на природен газ до 20 kW</t>
  </si>
  <si>
    <t>Стенен кондензен газов котел с вграден бойлер до 24 kW</t>
  </si>
  <si>
    <t>Подовостоящ газов кондензен уред с вграден бойлер до 35 kW</t>
  </si>
  <si>
    <t>Газов конвектор на природен газ 3 kW</t>
  </si>
  <si>
    <t>Газов конвектор на природен газ 5 kW</t>
  </si>
  <si>
    <t>Климатик 9000 BTU (2.6 kW)</t>
  </si>
  <si>
    <t>Климатик 12000 BTU (3.4 kW)</t>
  </si>
  <si>
    <t>Климатик 15000 BTU (4.3 kW)</t>
  </si>
  <si>
    <t>Климатик 18000 BTU (5.2 kW)</t>
  </si>
  <si>
    <t>Климатик 24000 BTU (6.9 kW)</t>
  </si>
  <si>
    <t>Климатик 32000 BTU (9.2 kW)</t>
  </si>
  <si>
    <t>Необходима топлинна мощност</t>
  </si>
  <si>
    <t>KW</t>
  </si>
  <si>
    <t>W/m3</t>
  </si>
  <si>
    <t>с топлоизолация и на стени и дограма</t>
  </si>
  <si>
    <t>с топлоизолация на едно от двете - стени или дограма</t>
  </si>
  <si>
    <t>без топлоизолация</t>
  </si>
  <si>
    <t>Отоплителна мощност апартамент</t>
  </si>
  <si>
    <t>Отоплителна мощност къща етаж от къща</t>
  </si>
  <si>
    <t>Процент за отоплението на помещения извън отопляемата площ за апартамент</t>
  </si>
  <si>
    <t>Процент за отоплението на помещения извън отопляемата площ за къща/етаж от къща</t>
  </si>
  <si>
    <t>Климатици/газови конвектори</t>
  </si>
  <si>
    <t>Площ (кв. м)</t>
  </si>
  <si>
    <t>Обем (куб. м)</t>
  </si>
  <si>
    <t>Вид климатик/ газов конвектор</t>
  </si>
  <si>
    <t>Да</t>
  </si>
  <si>
    <t>Не</t>
  </si>
  <si>
    <t>Височина (см)</t>
  </si>
  <si>
    <t>Ширина (см)</t>
  </si>
  <si>
    <t>Дълбочина (см)</t>
  </si>
  <si>
    <r>
      <t xml:space="preserve">Ако желаете да се отоплявате на </t>
    </r>
    <r>
      <rPr>
        <b/>
        <sz val="12"/>
        <color theme="1"/>
        <rFont val="Calibri"/>
        <family val="2"/>
        <scheme val="minor"/>
      </rPr>
      <t>климатик/газов конвектор</t>
    </r>
    <r>
      <rPr>
        <sz val="12"/>
        <color theme="1"/>
        <rFont val="Calibri"/>
        <family val="2"/>
        <scheme val="minor"/>
      </rPr>
      <t xml:space="preserve">, посочете площта на всяко от помещенията, които ще се отопляват. 
</t>
    </r>
    <r>
      <rPr>
        <i/>
        <sz val="12"/>
        <color theme="1"/>
        <rFont val="Calibri"/>
        <family val="2"/>
        <scheme val="minor"/>
      </rPr>
      <t>Забележка: Максималният брой климатици, предоставени безвъзмездно по проекта, е три (по един уред на помещение). Максималният брой на газови конвектори, предоставени безвъзмездно по проекта, е три (по един уред на помещение).</t>
    </r>
  </si>
  <si>
    <t>Копие от Решение на общото събрание на собствениците при колективно решение за локално отопление и сградата е в режим на етажна собственост</t>
  </si>
  <si>
    <t>Писмено (положително) становище за условията по присъединяването, издадено от газоразпределителното дружество „Овергаз“</t>
  </si>
  <si>
    <t>-          Жилището е с топлоизолация на стените</t>
  </si>
  <si>
    <t>-          Наличие на топлоизолираща дограма в помещенията, които се отопляват с уред на дърва и/или въглища</t>
  </si>
  <si>
    <t xml:space="preserve">-          1 лице </t>
  </si>
  <si>
    <t>-          2 лица</t>
  </si>
  <si>
    <t>-          3 лица</t>
  </si>
  <si>
    <t>-          4 и повече лица</t>
  </si>
  <si>
    <t>-          дете/деца до 2-годишна възраст</t>
  </si>
  <si>
    <t xml:space="preserve">-          лице/лица на възраст над 70 години </t>
  </si>
  <si>
    <t>-          лице/лица с увреждания</t>
  </si>
  <si>
    <t xml:space="preserve">-          Лице/лица от домакинството получава/т целева помощ за отопление </t>
  </si>
  <si>
    <t>-          Лице/лица от домакинството получава/т целева помощ за отопление и месечна социална помощ</t>
  </si>
  <si>
    <t>Допустим брой точки</t>
  </si>
  <si>
    <t>Събран брой точки</t>
  </si>
  <si>
    <t>Показател</t>
  </si>
  <si>
    <t>Оценка по критериите за класиране</t>
  </si>
  <si>
    <t xml:space="preserve">1. Смяна на отоплението с дърва и/или въглища с отопление на централна газилфикация или топлофикация </t>
  </si>
  <si>
    <t>2. Прилагане на колективно решение с едно отоплително устройство за два и повече самостоятелни жилищни обекта – отделни имоти</t>
  </si>
  <si>
    <t xml:space="preserve">3. Жилището, в което ще се заменя отоплителното устройство на дърва и въглища,  се намира в локална „гореща точка“ от гледна точка на замърсяването на въздуха </t>
  </si>
  <si>
    <t>4. Енергийна ефективност на жилището</t>
  </si>
  <si>
    <t xml:space="preserve">5. Наличие в домакинството на: </t>
  </si>
  <si>
    <t>6. Брой лица, които ще се отопляват с отоплителния уред, за който се кандидатства</t>
  </si>
  <si>
    <t>7. Получаване на целева помощ за отопление и месечна социална помощ съгласно Закона за социално подпомагане</t>
  </si>
  <si>
    <t>Отоплително оборудване</t>
  </si>
  <si>
    <t>Брой</t>
  </si>
  <si>
    <t>Обща оценка</t>
  </si>
  <si>
    <t>№ на кандидата</t>
  </si>
  <si>
    <t>5. Наличие в домакинството на деца до 2 год., лице над 70 год. и лице с увреждания</t>
  </si>
  <si>
    <t xml:space="preserve">3. Жилището се намира в локална „гореща точка“ от гледна точка на замърсяването на въздуха </t>
  </si>
  <si>
    <t>7. Получаване на целева помощ за отопление и месечна социална помощ съгласно ЗСП</t>
  </si>
  <si>
    <t>6. Брой лица, които ще се отопляват с отоплителния уред</t>
  </si>
  <si>
    <t>2. Прилагане на колективно решение с едно отоплително устройство за два и повече самостоятелни жилищни обекта</t>
  </si>
  <si>
    <t xml:space="preserve">1. Смяна на отоплението с дърва и/или въглища с отопление на централна газификация или топлофикация </t>
  </si>
  <si>
    <t>Технически проект за газова инсталация при газоснабдяване чрез индивидуална доставка на компресиран природен газ до жилищния имот</t>
  </si>
  <si>
    <t>Район</t>
  </si>
  <si>
    <t>Електронен адрес (email)</t>
  </si>
  <si>
    <t>НЕ СЕ ПОПЪЛВА</t>
  </si>
  <si>
    <t>X</t>
  </si>
  <si>
    <t>ФОРМУЛЯР ЗА КАНДИДАТСТВАНЕ
за колективно решение за отопление</t>
  </si>
  <si>
    <t>Образец 1А</t>
  </si>
  <si>
    <t>Адрес на имота (по документ за собственост)</t>
  </si>
  <si>
    <r>
      <t xml:space="preserve">Кандидатствам за подмяна на отоплително устройство на дърва/въглища:
</t>
    </r>
    <r>
      <rPr>
        <i/>
        <sz val="11"/>
        <color theme="1"/>
        <rFont val="Calibri"/>
        <family val="2"/>
        <charset val="204"/>
        <scheme val="minor"/>
      </rPr>
      <t>/виж т. 3 от Указанията за попълване/</t>
    </r>
  </si>
  <si>
    <r>
      <t xml:space="preserve">Брой помещения, които се обитават от домакинството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</si>
  <si>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Брой помещения в жилището, които планирам да се отопляват с новия отоплителен уред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</si>
  <si>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Площ на жилището (кв. метри)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</si>
  <si>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Площ на помещенията в жилището, които планирам да отоплявам с новия отоплителен уред  (кв. метри)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</si>
  <si>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Височина на таваните (сантиметри)
</t>
    </r>
    <r>
      <rPr>
        <i/>
        <sz val="12"/>
        <color theme="1"/>
        <rFont val="Calibri"/>
        <family val="2"/>
        <charset val="204"/>
        <scheme val="minor"/>
      </rPr>
      <t>/виж т. 5 от Указанията за попълване/</t>
    </r>
  </si>
  <si>
    <r>
      <t xml:space="preserve">Наличие на топлоизолация на стените на помещенията, които ще се отопляват с новия отоплителен уред 
</t>
    </r>
    <r>
      <rPr>
        <i/>
        <sz val="11"/>
        <rFont val="Calibri"/>
        <family val="2"/>
        <charset val="204"/>
        <scheme val="minor"/>
      </rPr>
      <t>Моля, отбележете вярното със знак "x"
/виж т. 6 от Указанията за попълване/</t>
    </r>
  </si>
  <si>
    <r>
      <t xml:space="preserve">Наличие на дограма с добри топлотехнически характеристики в помещенията, които ще се отопляват с новия отоплителен уред
</t>
    </r>
    <r>
      <rPr>
        <i/>
        <sz val="11"/>
        <rFont val="Calibri"/>
        <family val="2"/>
        <charset val="204"/>
        <scheme val="minor"/>
      </rPr>
      <t>Моля, отбележете вярното със знак "x"
/виж т. 6 от Указанията за попълване/</t>
    </r>
  </si>
  <si>
    <r>
      <t xml:space="preserve">Жилището се отоплява с: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</si>
  <si>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>Брой помещения с поставени радиатори (</t>
    </r>
    <r>
      <rPr>
        <i/>
        <sz val="12"/>
        <color theme="1"/>
        <rFont val="Calibri"/>
        <family val="2"/>
        <scheme val="minor"/>
      </rPr>
      <t>попълва се, когато в жилището има изградена отоплителна инсталация с радиатори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</si>
  <si>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>Брой помещения, в които планирате да поставите радиатори (</t>
    </r>
    <r>
      <rPr>
        <i/>
        <sz val="12"/>
        <color theme="1"/>
        <rFont val="Calibri"/>
        <family val="2"/>
        <scheme val="minor"/>
      </rPr>
      <t>попълва се, когато планирате да поставите отоплителна инсталация с радиатори преди монтажа на новия отоплителен уред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</si>
  <si>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Брой лица, които живеят в имота, за който кандидатствате за смяна на отоплителен уред?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</si>
  <si>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Колко семейства живеят в имота, за който кандидатствате за смяна на отоплителен уред? 
</t>
    </r>
    <r>
      <rPr>
        <i/>
        <sz val="12"/>
        <color theme="1"/>
        <rFont val="Calibri"/>
        <family val="2"/>
        <scheme val="minor"/>
      </rPr>
      <t>По реда на Правилника на СО за предоставяне на общински жилища за семейство се приемат съпрузите (родителят), ненавършилите пълнолетие деца, както и навършилите пълнолетие, ако продължават да учат, до завършване на средното им образование, но не по-късно от 20-годишна възраст.
/виж т. 4 от Указанията за попълване/</t>
    </r>
  </si>
  <si>
    <t>Приложени документи към Формуляра за кандидатстване за колективно решение за отопление</t>
  </si>
  <si>
    <r>
      <rPr>
        <i/>
        <sz val="12"/>
        <color theme="1"/>
        <rFont val="Calibri"/>
        <family val="2"/>
        <scheme val="minor"/>
      </rPr>
      <t>(Моля, посочете брой документи на всеки ред, който е приложим)</t>
    </r>
    <r>
      <rPr>
        <sz val="12"/>
        <color theme="1"/>
        <rFont val="Calibri"/>
        <family val="2"/>
        <scheme val="minor"/>
      </rPr>
      <t xml:space="preserve"> </t>
    </r>
  </si>
  <si>
    <t>Образец 1: Формуляри за кандидатстване на всеки от кандидатите за колективно решение за отопление</t>
  </si>
  <si>
    <t>Образец 2: Декларации за съгласие с условията за участие</t>
  </si>
  <si>
    <t>Образец 3: Декларации за съгласие от съсобственик/ци на имот/и</t>
  </si>
  <si>
    <t>Споразумение между кандидатите при кандидатстване за колективно решение за отопление</t>
  </si>
  <si>
    <t>Образец 4: Пълномощно/и за упълномощаване на един от кандидатите при кандидатстване за колективно решение за отопление</t>
  </si>
  <si>
    <r>
      <t xml:space="preserve">Има ли изградени въздушни топлопроводи към помещенията?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7 от Указанията за попълване/</t>
    </r>
  </si>
  <si>
    <r>
      <t xml:space="preserve">В случай че няма изградени въздушни топлопроводи към помещенията, възнамерявате ли да изградите такива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8 от Указанията за попълване/</t>
    </r>
  </si>
  <si>
    <r>
      <t xml:space="preserve">Има ли изградена отоплителна инсталация с радиатори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9 от Указанията за попълване/</t>
    </r>
  </si>
  <si>
    <r>
      <t xml:space="preserve">В случай че няма изградена отоплителна инсталация с радиатори, възнамерявате ли да изградите такава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10 от Указанията за попълване/</t>
    </r>
  </si>
  <si>
    <r>
      <t xml:space="preserve">Живее ли дете/деца до две годишна възраст в имота, за който кандидатствате за смяна на отоплителен уред? 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11 от Указанията за попълване/</t>
    </r>
  </si>
  <si>
    <r>
      <t xml:space="preserve">Живее ли лице с увреждания с валидно към настоящия момент решение от ТЕЛК/НЕЛК в имота, за който кандидатствате за смяна на отоплителен уред? 
</t>
    </r>
    <r>
      <rPr>
        <i/>
        <sz val="12"/>
        <rFont val="Calibri"/>
        <family val="2"/>
        <scheme val="minor"/>
      </rPr>
      <t>Моля, отбележете вярното със знак "x"
/виж т. 11 от Указанията за попълване/</t>
    </r>
  </si>
  <si>
    <r>
      <t xml:space="preserve">Живее ли лице над 70-годишна възраст в имота, за който кандидатствате за смяна на отоплителен уред?
</t>
    </r>
    <r>
      <rPr>
        <i/>
        <sz val="12"/>
        <rFont val="Calibri"/>
        <family val="2"/>
        <scheme val="minor"/>
      </rPr>
      <t>Моля, отбележете вярното със знак "x"
/виж т. 11 от Указанията за попълване/</t>
    </r>
  </si>
  <si>
    <r>
      <t xml:space="preserve">Живее ли лице, което е получило целева помощ за отопление съгласно Закона за социалното подпомагане през последния отоплителен сезон, в имота, за който кандидатствате за смяна на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11 от Указанията за попълване/</t>
    </r>
  </si>
  <si>
    <r>
      <t xml:space="preserve">Живее ли лице, което за предходния месец е получило месечна социална помощ по реда на Закона за социалното подпомагане, в имота, за който кандидатствате за смяна на отоплителен уред 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11 от Указанията за попълване/</t>
    </r>
  </si>
  <si>
    <t>4.10</t>
  </si>
  <si>
    <t>Квартал/ж.к.</t>
  </si>
  <si>
    <t>10. Пелетен котел 39 kW</t>
  </si>
  <si>
    <t>9. Пелетен котел 33 kW</t>
  </si>
  <si>
    <t>8. Пелетен котел 25 kW</t>
  </si>
  <si>
    <t>7. Камина на пелети с водна риза 25 kW</t>
  </si>
  <si>
    <t>6. Камина на пелети с водна риза 18 kW</t>
  </si>
  <si>
    <t>5. Камина на пелети с водна риза 12 kW</t>
  </si>
  <si>
    <t>4. Топловъздушна камина на пелети 12 kW</t>
  </si>
  <si>
    <t>3. Топловъздушна камина на пелети 10 kW</t>
  </si>
  <si>
    <t>2. Топловъздушна камина на пелети 8 kW</t>
  </si>
  <si>
    <t>1. Топловъздушна камина на пелети 6 kW</t>
  </si>
  <si>
    <t>14. Едноконтурен кондезационен котел на природен газ до 42 kW</t>
  </si>
  <si>
    <t>11. Едноконтурен кондезационен котел на природен газ до 24 kW</t>
  </si>
  <si>
    <t>12. Едноконтурен кондезационен котел на природен газ до 28 kW</t>
  </si>
  <si>
    <t>13. Едноконтурен кондезационен котел на природен газ до 33 kW</t>
  </si>
  <si>
    <t>15. Двуконтурен кондезационен котел на природен газ до 20 kW</t>
  </si>
  <si>
    <t>16. Стенен кондензен газов котел с вграден бойлер до 24 kW</t>
  </si>
  <si>
    <t>17. Подовостоящ газов кондензен уред с вграден бойлер до 35 kW</t>
  </si>
  <si>
    <t>18. Газов конвектор на природен газ 3 kW</t>
  </si>
  <si>
    <t>19. Газов конвектор на природен газ 5 kW</t>
  </si>
  <si>
    <t>Препоръчан отоплителен уред според калкулатора</t>
  </si>
  <si>
    <t>1. Каква ще е отоплителната система:</t>
  </si>
  <si>
    <r>
      <t xml:space="preserve">Самостоятелен отоплителен уред - поставете </t>
    </r>
    <r>
      <rPr>
        <b/>
        <sz val="11"/>
        <color theme="1"/>
        <rFont val="Arial"/>
        <family val="2"/>
        <charset val="204"/>
      </rPr>
      <t xml:space="preserve">1 </t>
    </r>
    <r>
      <rPr>
        <sz val="11"/>
        <color theme="1"/>
        <rFont val="Arial"/>
        <family val="2"/>
        <charset val="204"/>
      </rPr>
      <t>в полето срещу Въпрос 1</t>
    </r>
  </si>
  <si>
    <r>
      <t xml:space="preserve">Отоплителен уред с изградени въздуховоди за пренос в други помещения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полето срещу Въпрос 1</t>
    </r>
  </si>
  <si>
    <r>
      <t xml:space="preserve">Отоплителен уред с изградени връзки и радиатори (през които преминава топла вода) в помещенията - поставете 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в полето срещу Въпрос 1</t>
    </r>
  </si>
  <si>
    <t>2. Вашето жилище е:</t>
  </si>
  <si>
    <r>
      <t xml:space="preserve">Апартамент - поставете 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в полето срещу Въпрос 2</t>
    </r>
  </si>
  <si>
    <r>
      <t xml:space="preserve">Къща/Етаж от къща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полето срещу Въпрос 2</t>
    </r>
  </si>
  <si>
    <t>2.1. Брой помещения в жилищния имот</t>
  </si>
  <si>
    <t>2.2. Брой помещения, които ще се отопляват с новия уред</t>
  </si>
  <si>
    <t>2.3. Площ на жилищния имот (кв. м)</t>
  </si>
  <si>
    <t>2.4. Площ на помещенията, които ще се отопляват с новия уред (кв. м)</t>
  </si>
  <si>
    <t>2.5 Ако желаете да ползвате за отопление климатици или газови конвектори, посочете площта на всяко от помещенията</t>
  </si>
  <si>
    <t>- Площ на отопляемо помещение с климатик/ газов конвектор №1 (кв. м)</t>
  </si>
  <si>
    <t>- Площ на отопляемо помещение с климатик/ газов конвектор №2 (кв. м)</t>
  </si>
  <si>
    <t>- Площ на отопляемо помещение с климатик/ газов конвектор №3 (кв. м)</t>
  </si>
  <si>
    <t>2.6. Височина от пода до тавана средно (м)</t>
  </si>
  <si>
    <r>
      <t xml:space="preserve">С топлоизолация на стените и с дограма с добри топлоизолационни качества - поставете 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</si>
  <si>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r>
      <t xml:space="preserve">С добра топлоизолация на един от двата компонента стени или дограма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</si>
  <si>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r>
      <t xml:space="preserve">Без топлоизолация на стените и без дограма с добри топлоизолационни качества - поставете 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</si>
  <si>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t>Необходима мощност на климатик/газов конвектор 1 (kw)</t>
  </si>
  <si>
    <t>Необходима мощност на климатик/газов конвектор 2 (kw)</t>
  </si>
  <si>
    <t>Необходима мощност на климатик/газов конвектор 3 (kw)</t>
  </si>
  <si>
    <t>помещение 1 (бр.)</t>
  </si>
  <si>
    <t>помещение 2 (бр.)</t>
  </si>
  <si>
    <t>помещение 3 (бр.)</t>
  </si>
  <si>
    <t>Общо (бр.)</t>
  </si>
  <si>
    <t>20. Климатик 9000  BTU (2.6  kW)</t>
  </si>
  <si>
    <t>21. Климатик 12000  BTU (3.4 kW)</t>
  </si>
  <si>
    <t>22. Климатик 15000  BTU (4.3 kW)</t>
  </si>
  <si>
    <t>23. Климатик 18000  BTU (5.2 kW)</t>
  </si>
  <si>
    <t>24. Климатик 24000  BTU (6.9 kW)</t>
  </si>
  <si>
    <t>25. Климатик 32000  BTU (9.2 kW)</t>
  </si>
  <si>
    <t>26. Стоманен панелен радиатор (500x1200)</t>
  </si>
  <si>
    <t>27. Стоманен панелен радиатор (500x1800)</t>
  </si>
  <si>
    <t>Пелетен котел 39 KW</t>
  </si>
  <si>
    <t>Едноконтурен кондезационен котел на природен газ до 42 кW</t>
  </si>
  <si>
    <r>
      <rPr>
        <b/>
        <i/>
        <sz val="12"/>
        <color theme="1"/>
        <rFont val="Calibri"/>
        <family val="2"/>
        <scheme val="minor"/>
      </rPr>
      <t>ВАЖНО! Указания за попълване:</t>
    </r>
    <r>
      <rPr>
        <i/>
        <sz val="12"/>
        <color theme="1"/>
        <rFont val="Calibri"/>
        <family val="2"/>
        <scheme val="minor"/>
      </rPr>
      <t xml:space="preserve">
Посочва се избраното отоплително устройство между посочените в т. 3-17 и общият брой на радиаторите за всички имоти по видове (т. 26-27), представляващ сбор от броя радиатори в индивидуалните формуляри за кандидатстване на собственици на имоти, които ще прилагат колективно решение за отопление. </t>
    </r>
  </si>
  <si>
    <r>
      <t>Брой помещения с въздушни топлопроводи (</t>
    </r>
    <r>
      <rPr>
        <i/>
        <sz val="12"/>
        <color theme="1"/>
        <rFont val="Calibri"/>
        <family val="2"/>
        <scheme val="minor"/>
      </rPr>
      <t>попълва се, когато в жилището има изградени въздушни топлопроводи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</si>
  <si>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Брой помещения, в които планирате да изградите въздушни топлопроводи </t>
    </r>
    <r>
      <rPr>
        <i/>
        <sz val="12"/>
        <color theme="1"/>
        <rFont val="Calibri"/>
        <family val="2"/>
        <scheme val="minor"/>
      </rPr>
      <t>(попълва се, когато планирате да изградите въздушни топлопроводи преди монтажа на новия отоплителен уред)
/виж т. 4 от Указанията за попълване/</t>
    </r>
  </si>
  <si>
    <t>Предпочитана алтернативна форма на отопление, посочена в предварителното заявление за намерение</t>
  </si>
  <si>
    <t>Как оценявате комфорта в отопляваните помещения според температурата, която сте поддържали в тях?</t>
  </si>
  <si>
    <r>
      <t>Какъв е видът на изградената отоплителна инсталация с радиатори  (</t>
    </r>
    <r>
      <rPr>
        <i/>
        <sz val="12"/>
        <color theme="1"/>
        <rFont val="Calibri"/>
        <family val="2"/>
        <scheme val="minor"/>
      </rPr>
      <t>попълва се, когато в жилището има изградена отоплителна инсталация с радиатори</t>
    </r>
    <r>
      <rPr>
        <sz val="12"/>
        <color theme="1"/>
        <rFont val="Calibri"/>
        <family val="2"/>
        <scheme val="minor"/>
      </rPr>
      <t>):</t>
    </r>
  </si>
  <si>
    <r>
      <t>Брой помещения с въздушни топлопроводи (</t>
    </r>
    <r>
      <rPr>
        <i/>
        <sz val="12"/>
        <color theme="1"/>
        <rFont val="Calibri"/>
        <family val="2"/>
        <charset val="204"/>
        <scheme val="minor"/>
      </rPr>
      <t>попълва се, когато в жилището има изградени въздушни топлопроводи</t>
    </r>
    <r>
      <rPr>
        <sz val="12"/>
        <color theme="1"/>
        <rFont val="Calibri"/>
        <family val="2"/>
        <charset val="204"/>
        <scheme val="minor"/>
      </rPr>
      <t xml:space="preserve">)
</t>
    </r>
    <r>
      <rPr>
        <i/>
        <sz val="12"/>
        <color theme="1"/>
        <rFont val="Calibri"/>
        <family val="2"/>
        <charset val="204"/>
        <scheme val="minor"/>
      </rPr>
      <t>/виж т. 4 от Указанията за попълване/</t>
    </r>
  </si>
  <si>
    <r>
      <t xml:space="preserve">Брой помещения, в които планирате да изградите въздушни топлопроводи </t>
    </r>
    <r>
      <rPr>
        <i/>
        <sz val="12"/>
        <color theme="1"/>
        <rFont val="Calibri"/>
        <family val="2"/>
        <charset val="204"/>
        <scheme val="minor"/>
      </rPr>
      <t>(попълва се, когато планирате да изградите въздушни топлопроводи преди монтажа на новия отоплителен уред)
/виж т. 4 от Указанията за попълване/</t>
    </r>
  </si>
  <si>
    <r>
      <t>Какъв е видът на изградената отоплителна инсталация с радиатори  (</t>
    </r>
    <r>
      <rPr>
        <i/>
        <sz val="12"/>
        <color theme="1"/>
        <rFont val="Calibri"/>
        <family val="2"/>
        <charset val="204"/>
        <scheme val="minor"/>
      </rPr>
      <t>попълва се, когато в жилището има изградена отоплителна инсталация с радиатори</t>
    </r>
    <r>
      <rPr>
        <sz val="12"/>
        <color theme="1"/>
        <rFont val="Calibri"/>
        <family val="2"/>
        <charset val="204"/>
        <scheme val="minor"/>
      </rPr>
      <t>):</t>
    </r>
  </si>
  <si>
    <t>Образец 4: Пълномощно за упълномощаване на един от кандидатите при кандидатстване за колективно решение за отопление</t>
  </si>
  <si>
    <r>
      <t xml:space="preserve">Кандидат
</t>
    </r>
    <r>
      <rPr>
        <b/>
        <i/>
        <sz val="12"/>
        <color theme="1"/>
        <rFont val="Calibri"/>
        <family val="2"/>
        <charset val="204"/>
        <scheme val="minor"/>
      </rPr>
      <t>Попълват се данните на кандидата, упълномощен от всички кандидати за колективното решение за отопление
/виж т. 2 от Указанията за попълване/</t>
    </r>
  </si>
  <si>
    <t>Образец 3: Декларация за съгласие от съсобственик на имот</t>
  </si>
  <si>
    <t>Копие от Решение на Общото събрание на етажната собственост, прието с мнозинство, съгласно Закона за устройство на територията и Закона за управление на етажната собственост (В случай че имотът се намира в сграда в режим на етажна собственост и сградата се газифицира за първи път)</t>
  </si>
  <si>
    <t>Собственоръчно трите имена и подпис:</t>
  </si>
  <si>
    <t>Дата:</t>
  </si>
  <si>
    <r>
      <t xml:space="preserve">Жилището се отоплява с:
</t>
    </r>
    <r>
      <rPr>
        <i/>
        <sz val="12"/>
        <color theme="1"/>
        <rFont val="Calibri"/>
        <family val="2"/>
        <charset val="204"/>
        <scheme val="minor"/>
      </rPr>
      <t>/виж т. 7 от Указанията за попълване/</t>
    </r>
  </si>
  <si>
    <r>
      <t xml:space="preserve">Има ли изградени въздушни топлопроводи към помещенията?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8 от Указанията за попълване/</t>
    </r>
  </si>
  <si>
    <r>
      <t xml:space="preserve">В случай че няма изградени въздушни топлопроводи към помещенията, възнамерявате ли да изградите такива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9 от Указанията за попълване/</t>
    </r>
  </si>
  <si>
    <r>
      <t xml:space="preserve">Брой помещения, в които планирате да изградите въздушни топлопроводи </t>
    </r>
    <r>
      <rPr>
        <i/>
        <sz val="12"/>
        <color theme="1"/>
        <rFont val="Calibri"/>
        <family val="2"/>
        <scheme val="minor"/>
      </rPr>
      <t>(попълва се, когато планирате да изградите въздушни топлопроводи преди монтажа на новия отоплителен уред)
/виж т. 9 от Указанията за попълване/</t>
    </r>
  </si>
  <si>
    <r>
      <t xml:space="preserve">Има ли изградена отоплителна инсталация с радиатори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10 от Указанията за попълване/</t>
    </r>
  </si>
  <si>
    <r>
      <t xml:space="preserve">В случай че няма изградена отоплителна инсталация с радиатори, възнамерявате ли да изградите такава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11 от Указанията за попълване/</t>
    </r>
  </si>
  <si>
    <r>
      <t>Брой помещения, в които планирате да поставите радиатори (</t>
    </r>
    <r>
      <rPr>
        <i/>
        <sz val="12"/>
        <color theme="1"/>
        <rFont val="Calibri"/>
        <family val="2"/>
        <scheme val="minor"/>
      </rPr>
      <t>попълва се, когато планирате да поставите отоплителна инсталация с радиатори преди монтажа на новия отоплителен уред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charset val="204"/>
        <scheme val="minor"/>
      </rPr>
      <t>/виж т. 11 от Указанията за попълване/</t>
    </r>
  </si>
  <si>
    <r>
      <t xml:space="preserve">Живее ли дете/деца до две годишна възраст в имота, за който кандидатствате за смяна на отоплителен уред? 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12 от Указанията за попълване/</t>
    </r>
  </si>
  <si>
    <r>
      <t xml:space="preserve">Живее ли лице с увреждания с валидно към настоящия момент решение от ТЕЛК/НЕЛК в имота, за който кандидатствате за смяна на отоплителен уред? 
</t>
    </r>
    <r>
      <rPr>
        <i/>
        <sz val="12"/>
        <rFont val="Calibri"/>
        <family val="2"/>
        <scheme val="minor"/>
      </rPr>
      <t>Моля, отбележете вярното със знак "x"
/виж т. 12 от Указанията за попълване/</t>
    </r>
  </si>
  <si>
    <r>
      <t xml:space="preserve">Живее ли лице над 70-годишна възраст в имота, за който кандидатствате за смяна на отоплителен уред?
</t>
    </r>
    <r>
      <rPr>
        <i/>
        <sz val="12"/>
        <rFont val="Calibri"/>
        <family val="2"/>
        <scheme val="minor"/>
      </rPr>
      <t>Моля, отбележете вярното със знак "x"
/виж т. 12 от Указанията за попълване/</t>
    </r>
  </si>
  <si>
    <r>
      <t xml:space="preserve">Живее ли лице, което е получило целева помощ за отопление съгласно Закона за социалното подпомагане през последния отоплителен сезон, в имота, за който кандидатствате за смяна на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12 от Указанията за попълване/</t>
    </r>
  </si>
  <si>
    <r>
      <t xml:space="preserve">Живее ли лице, което за предходния месец е получило месечна социална помощ по реда на Закона за социалното подпомагане, в имота, за който кандидатствате за смяна на отоплителен уред 
</t>
    </r>
    <r>
      <rPr>
        <i/>
        <sz val="12"/>
        <color theme="1"/>
        <rFont val="Calibri"/>
        <family val="2"/>
        <scheme val="minor"/>
      </rPr>
      <t>Моля, отбележете вярното със знак "x"
/виж т. 12 от Указанията за попълване/</t>
    </r>
  </si>
  <si>
    <t>11. Едноконтурен кондензационен котел на природен газ до 24 kW</t>
  </si>
  <si>
    <t>12. Едноконтурен кондензационен котел на природен газ до 28 kW</t>
  </si>
  <si>
    <t>13. Едноконтурен кондензационен котел на природен газ до 33 kW</t>
  </si>
  <si>
    <t>14. Едноконтурен кондензационен котел на природен газ до 42 kW</t>
  </si>
  <si>
    <t>15. Двуконтурен кондензационен котел на природен газ до 20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</si>
</sst>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i/>
      <sz val="13"/>
      <color theme="1"/>
      <name val="Calibri"/>
      <family val="2"/>
      <charset val="204"/>
      <scheme val="minor"/>
    </font>
    <font>
      <i/>
      <sz val="13"/>
      <color theme="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8" tint="-0.499984740745262"/>
      <name val="Calibri"/>
      <family val="2"/>
      <charset val="204"/>
      <scheme val="minor"/>
    </font>
    <font>
      <sz val="13"/>
      <color theme="8" tint="-0.499984740745262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rgb="FF162646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i/>
      <sz val="13"/>
      <color theme="0"/>
      <name val="Calibri"/>
      <family val="2"/>
      <scheme val="minor"/>
    </font>
    <font>
      <b/>
      <sz val="13"/>
      <color theme="8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rgb="FF336699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/>
      <diagonal/>
    </border>
    <border>
      <left style="thin">
        <color rgb="FF336699"/>
      </left>
      <right style="thin">
        <color rgb="FF336699"/>
      </right>
      <top/>
      <bottom/>
      <diagonal/>
    </border>
    <border>
      <left style="thin">
        <color rgb="FF336699"/>
      </left>
      <right style="thin">
        <color rgb="FF336699"/>
      </right>
      <top/>
      <bottom style="thin">
        <color rgb="FF336699"/>
      </bottom>
      <diagonal/>
    </border>
    <border>
      <left style="thin">
        <color rgb="FF336699"/>
      </left>
      <right/>
      <top style="thin">
        <color rgb="FF336699"/>
      </top>
      <bottom style="thin">
        <color rgb="FF336699"/>
      </bottom>
      <diagonal/>
    </border>
    <border>
      <left/>
      <right/>
      <top style="thin">
        <color rgb="FF336699"/>
      </top>
      <bottom style="thin">
        <color rgb="FF336699"/>
      </bottom>
      <diagonal/>
    </border>
    <border>
      <left/>
      <right style="thin">
        <color rgb="FF336699"/>
      </right>
      <top style="thin">
        <color rgb="FF336699"/>
      </top>
      <bottom style="thin">
        <color rgb="FF33669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/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C00000"/>
      </bottom>
      <diagonal/>
    </border>
    <border>
      <left/>
      <right style="thin">
        <color auto="1"/>
      </right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0" fontId="24" fillId="0" borderId="0"/>
    <xf numFmtId="0" fontId="31" fillId="0" borderId="0"/>
  </cellStyleXfs>
  <cellXfs count="162">
    <xf numFmtId="0" fontId="0" fillId="0" borderId="0" xfId="0"/>
    <xf numFmtId="0" fontId="7" fillId="0" borderId="2" xfId="0" applyFont="1" applyBorder="1" applyAlignment="1" applyProtection="1"/>
    <xf numFmtId="0" fontId="7" fillId="0" borderId="2" xfId="0" applyFont="1" applyBorder="1" applyProtection="1"/>
    <xf numFmtId="0" fontId="9" fillId="0" borderId="2" xfId="0" applyFont="1" applyFill="1" applyBorder="1" applyProtection="1"/>
    <xf numFmtId="0" fontId="7" fillId="0" borderId="2" xfId="0" applyFont="1" applyFill="1" applyBorder="1" applyProtection="1"/>
    <xf numFmtId="0" fontId="7" fillId="0" borderId="3" xfId="0" applyFont="1" applyBorder="1" applyProtection="1"/>
    <xf numFmtId="0" fontId="13" fillId="5" borderId="5" xfId="0" applyFont="1" applyFill="1" applyBorder="1" applyProtection="1"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1" fillId="0" borderId="5" xfId="0" applyFont="1" applyBorder="1" applyAlignment="1" applyProtection="1">
      <alignment horizontal="center" vertical="center"/>
      <protection locked="0"/>
    </xf>
    <xf numFmtId="0" fontId="26" fillId="2" borderId="0" xfId="1" applyFont="1" applyFill="1" applyBorder="1" applyProtection="1"/>
    <xf numFmtId="0" fontId="27" fillId="2" borderId="0" xfId="1" applyFont="1" applyFill="1" applyBorder="1" applyAlignment="1" applyProtection="1">
      <alignment wrapText="1"/>
    </xf>
    <xf numFmtId="0" fontId="27" fillId="2" borderId="0" xfId="1" applyFont="1" applyFill="1" applyBorder="1" applyProtection="1"/>
    <xf numFmtId="0" fontId="28" fillId="2" borderId="12" xfId="1" applyFont="1" applyFill="1" applyBorder="1" applyProtection="1"/>
    <xf numFmtId="0" fontId="28" fillId="2" borderId="12" xfId="1" applyFont="1" applyFill="1" applyBorder="1" applyAlignment="1" applyProtection="1">
      <alignment horizontal="left" vertical="center" wrapText="1"/>
    </xf>
    <xf numFmtId="0" fontId="27" fillId="2" borderId="1" xfId="1" applyFont="1" applyFill="1" applyBorder="1" applyAlignment="1" applyProtection="1">
      <alignment horizontal="left" vertical="center" wrapText="1"/>
    </xf>
    <xf numFmtId="0" fontId="29" fillId="3" borderId="1" xfId="1" applyFont="1" applyFill="1" applyBorder="1" applyAlignment="1" applyProtection="1">
      <alignment horizontal="left" vertical="center" wrapText="1"/>
    </xf>
    <xf numFmtId="0" fontId="27" fillId="3" borderId="1" xfId="1" applyFont="1" applyFill="1" applyBorder="1" applyAlignment="1" applyProtection="1">
      <alignment wrapText="1"/>
    </xf>
    <xf numFmtId="0" fontId="29" fillId="3" borderId="1" xfId="1" applyFont="1" applyFill="1" applyBorder="1" applyAlignment="1" applyProtection="1">
      <alignment wrapText="1"/>
    </xf>
    <xf numFmtId="0" fontId="27" fillId="3" borderId="1" xfId="1" applyFont="1" applyFill="1" applyBorder="1" applyProtection="1"/>
    <xf numFmtId="0" fontId="27" fillId="2" borderId="1" xfId="1" applyFont="1" applyFill="1" applyBorder="1" applyAlignment="1" applyProtection="1">
      <alignment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8" fillId="2" borderId="12" xfId="1" applyFont="1" applyFill="1" applyBorder="1" applyAlignment="1" applyProtection="1">
      <alignment horizontal="center"/>
    </xf>
    <xf numFmtId="0" fontId="28" fillId="2" borderId="12" xfId="1" applyFont="1" applyFill="1" applyBorder="1" applyAlignment="1" applyProtection="1">
      <alignment horizontal="center" vertical="center" wrapText="1"/>
    </xf>
    <xf numFmtId="0" fontId="28" fillId="2" borderId="14" xfId="1" applyFont="1" applyFill="1" applyBorder="1" applyAlignment="1" applyProtection="1">
      <alignment horizontal="center"/>
    </xf>
    <xf numFmtId="0" fontId="26" fillId="2" borderId="18" xfId="1" applyFont="1" applyFill="1" applyBorder="1" applyProtection="1"/>
    <xf numFmtId="0" fontId="27" fillId="2" borderId="18" xfId="1" applyFont="1" applyFill="1" applyBorder="1" applyAlignment="1" applyProtection="1">
      <alignment wrapText="1"/>
    </xf>
    <xf numFmtId="0" fontId="27" fillId="2" borderId="18" xfId="1" applyFont="1" applyFill="1" applyBorder="1" applyProtection="1"/>
    <xf numFmtId="0" fontId="27" fillId="2" borderId="19" xfId="1" applyFont="1" applyFill="1" applyBorder="1" applyProtection="1"/>
    <xf numFmtId="0" fontId="27" fillId="2" borderId="21" xfId="1" applyFont="1" applyFill="1" applyBorder="1" applyProtection="1"/>
    <xf numFmtId="0" fontId="28" fillId="2" borderId="22" xfId="1" applyFont="1" applyFill="1" applyBorder="1" applyProtection="1"/>
    <xf numFmtId="0" fontId="26" fillId="2" borderId="22" xfId="1" applyFont="1" applyFill="1" applyBorder="1" applyProtection="1"/>
    <xf numFmtId="0" fontId="26" fillId="2" borderId="25" xfId="1" applyFont="1" applyFill="1" applyBorder="1" applyProtection="1"/>
    <xf numFmtId="0" fontId="26" fillId="2" borderId="26" xfId="1" applyFont="1" applyFill="1" applyBorder="1" applyProtection="1"/>
    <xf numFmtId="0" fontId="27" fillId="2" borderId="26" xfId="1" applyFont="1" applyFill="1" applyBorder="1" applyProtection="1"/>
    <xf numFmtId="0" fontId="27" fillId="2" borderId="29" xfId="1" applyFont="1" applyFill="1" applyBorder="1" applyProtection="1"/>
    <xf numFmtId="1" fontId="3" fillId="0" borderId="0" xfId="0" applyNumberFormat="1" applyFont="1" applyBorder="1" applyAlignment="1" applyProtection="1">
      <alignment vertical="top"/>
    </xf>
    <xf numFmtId="0" fontId="3" fillId="0" borderId="0" xfId="0" applyFont="1" applyBorder="1" applyProtection="1"/>
    <xf numFmtId="0" fontId="7" fillId="4" borderId="0" xfId="0" applyFont="1" applyFill="1" applyBorder="1" applyProtection="1"/>
    <xf numFmtId="0" fontId="3" fillId="0" borderId="4" xfId="0" applyFont="1" applyBorder="1" applyProtection="1"/>
    <xf numFmtId="0" fontId="0" fillId="0" borderId="0" xfId="0" applyFont="1" applyBorder="1" applyProtection="1"/>
    <xf numFmtId="0" fontId="3" fillId="0" borderId="10" xfId="0" applyFont="1" applyBorder="1" applyProtection="1"/>
    <xf numFmtId="1" fontId="11" fillId="0" borderId="5" xfId="0" applyNumberFormat="1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 wrapText="1"/>
    </xf>
    <xf numFmtId="1" fontId="11" fillId="5" borderId="5" xfId="0" applyNumberFormat="1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left" vertical="center" wrapText="1"/>
    </xf>
    <xf numFmtId="0" fontId="11" fillId="5" borderId="11" xfId="0" applyFont="1" applyFill="1" applyBorder="1" applyAlignment="1" applyProtection="1">
      <alignment vertical="center"/>
    </xf>
    <xf numFmtId="1" fontId="11" fillId="0" borderId="5" xfId="0" quotePrefix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vertical="center" wrapText="1"/>
    </xf>
    <xf numFmtId="1" fontId="11" fillId="0" borderId="6" xfId="0" applyNumberFormat="1" applyFont="1" applyFill="1" applyBorder="1" applyAlignment="1" applyProtection="1">
      <alignment horizontal="center" vertical="center" wrapText="1"/>
    </xf>
    <xf numFmtId="1" fontId="11" fillId="0" borderId="7" xfId="0" applyNumberFormat="1" applyFont="1" applyFill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right" vertical="center" wrapText="1"/>
    </xf>
    <xf numFmtId="1" fontId="11" fillId="0" borderId="8" xfId="0" applyNumberFormat="1" applyFont="1" applyFill="1" applyBorder="1" applyAlignment="1" applyProtection="1">
      <alignment vertical="top" wrapText="1"/>
    </xf>
    <xf numFmtId="0" fontId="11" fillId="0" borderId="5" xfId="0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center" wrapText="1"/>
    </xf>
    <xf numFmtId="1" fontId="11" fillId="0" borderId="5" xfId="0" applyNumberFormat="1" applyFont="1" applyBorder="1" applyAlignment="1" applyProtection="1">
      <alignment horizontal="center" vertical="top"/>
    </xf>
    <xf numFmtId="0" fontId="16" fillId="2" borderId="5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vertical="center"/>
    </xf>
    <xf numFmtId="0" fontId="16" fillId="2" borderId="5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5" fillId="0" borderId="0" xfId="0" applyFont="1" applyBorder="1" applyProtection="1"/>
    <xf numFmtId="0" fontId="11" fillId="2" borderId="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Protection="1"/>
    <xf numFmtId="1" fontId="11" fillId="0" borderId="5" xfId="0" applyNumberFormat="1" applyFont="1" applyFill="1" applyBorder="1" applyAlignment="1" applyProtection="1">
      <alignment horizontal="center" vertical="top"/>
    </xf>
    <xf numFmtId="0" fontId="16" fillId="0" borderId="5" xfId="0" applyFont="1" applyBorder="1" applyAlignment="1" applyProtection="1">
      <alignment vertical="center" wrapText="1"/>
    </xf>
    <xf numFmtId="0" fontId="16" fillId="0" borderId="5" xfId="0" applyFont="1" applyBorder="1" applyAlignment="1" applyProtection="1">
      <alignment horizontal="right" vertical="center" wrapText="1"/>
    </xf>
    <xf numFmtId="0" fontId="19" fillId="0" borderId="5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right" vertical="center" wrapText="1"/>
    </xf>
    <xf numFmtId="0" fontId="8" fillId="0" borderId="0" xfId="0" applyFont="1" applyBorder="1" applyProtection="1"/>
    <xf numFmtId="0" fontId="7" fillId="0" borderId="0" xfId="0" applyFont="1" applyFill="1" applyBorder="1" applyProtection="1"/>
    <xf numFmtId="0" fontId="19" fillId="3" borderId="5" xfId="0" applyFont="1" applyFill="1" applyBorder="1" applyAlignment="1" applyProtection="1">
      <alignment horizontal="left"/>
    </xf>
    <xf numFmtId="0" fontId="11" fillId="3" borderId="5" xfId="0" applyFont="1" applyFill="1" applyBorder="1" applyAlignment="1" applyProtection="1">
      <alignment horizontal="left"/>
    </xf>
    <xf numFmtId="0" fontId="11" fillId="0" borderId="5" xfId="0" applyFont="1" applyBorder="1" applyAlignment="1" applyProtection="1">
      <alignment wrapText="1"/>
    </xf>
    <xf numFmtId="0" fontId="33" fillId="8" borderId="0" xfId="0" applyFont="1" applyFill="1" applyBorder="1" applyProtection="1"/>
    <xf numFmtId="0" fontId="33" fillId="0" borderId="1" xfId="0" applyFont="1" applyBorder="1" applyProtection="1"/>
    <xf numFmtId="0" fontId="3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wrapText="1"/>
    </xf>
    <xf numFmtId="0" fontId="10" fillId="0" borderId="1" xfId="0" applyFont="1" applyBorder="1" applyProtection="1"/>
    <xf numFmtId="0" fontId="33" fillId="3" borderId="1" xfId="0" applyFont="1" applyFill="1" applyBorder="1" applyProtection="1"/>
    <xf numFmtId="0" fontId="0" fillId="0" borderId="0" xfId="0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/>
    <xf numFmtId="1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Protection="1">
      <protection locked="0"/>
    </xf>
    <xf numFmtId="0" fontId="33" fillId="0" borderId="0" xfId="0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center"/>
    </xf>
    <xf numFmtId="1" fontId="11" fillId="0" borderId="5" xfId="0" applyNumberFormat="1" applyFont="1" applyFill="1" applyBorder="1" applyAlignment="1" applyProtection="1">
      <alignment horizontal="center" vertical="top"/>
    </xf>
    <xf numFmtId="1" fontId="11" fillId="0" borderId="5" xfId="0" applyNumberFormat="1" applyFont="1" applyBorder="1" applyAlignment="1" applyProtection="1">
      <alignment horizontal="center" vertical="top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/>
    </xf>
    <xf numFmtId="0" fontId="36" fillId="0" borderId="6" xfId="0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left"/>
    </xf>
    <xf numFmtId="0" fontId="19" fillId="0" borderId="8" xfId="0" applyFont="1" applyFill="1" applyBorder="1" applyAlignment="1" applyProtection="1">
      <alignment horizontal="left"/>
    </xf>
    <xf numFmtId="0" fontId="37" fillId="7" borderId="30" xfId="0" applyFont="1" applyFill="1" applyBorder="1" applyAlignment="1" applyProtection="1">
      <alignment horizontal="center" wrapText="1"/>
    </xf>
    <xf numFmtId="0" fontId="16" fillId="7" borderId="31" xfId="0" applyFont="1" applyFill="1" applyBorder="1" applyAlignment="1" applyProtection="1">
      <alignment wrapText="1"/>
    </xf>
    <xf numFmtId="0" fontId="11" fillId="0" borderId="0" xfId="0" applyFont="1" applyBorder="1" applyProtection="1"/>
    <xf numFmtId="0" fontId="16" fillId="7" borderId="32" xfId="0" applyFont="1" applyFill="1" applyBorder="1" applyAlignment="1" applyProtection="1">
      <alignment wrapText="1"/>
    </xf>
    <xf numFmtId="0" fontId="25" fillId="6" borderId="20" xfId="1" applyFont="1" applyFill="1" applyBorder="1" applyAlignment="1" applyProtection="1">
      <alignment horizontal="left" vertical="center"/>
    </xf>
    <xf numFmtId="0" fontId="25" fillId="9" borderId="13" xfId="1" applyFont="1" applyFill="1" applyBorder="1" applyAlignment="1" applyProtection="1">
      <alignment horizontal="center"/>
    </xf>
    <xf numFmtId="0" fontId="28" fillId="6" borderId="20" xfId="1" applyFont="1" applyFill="1" applyBorder="1" applyAlignment="1" applyProtection="1">
      <alignment horizontal="left" vertical="center" wrapText="1"/>
    </xf>
    <xf numFmtId="0" fontId="25" fillId="6" borderId="20" xfId="1" applyFont="1" applyFill="1" applyBorder="1" applyAlignment="1" applyProtection="1">
      <alignment horizontal="left" vertical="center" wrapText="1"/>
    </xf>
    <xf numFmtId="1" fontId="25" fillId="9" borderId="13" xfId="1" applyNumberFormat="1" applyFont="1" applyFill="1" applyBorder="1" applyAlignment="1" applyProtection="1">
      <alignment horizontal="center" vertical="center" wrapText="1"/>
    </xf>
    <xf numFmtId="0" fontId="25" fillId="9" borderId="13" xfId="1" applyFont="1" applyFill="1" applyBorder="1" applyAlignment="1" applyProtection="1">
      <alignment horizontal="center" vertical="center" wrapText="1"/>
    </xf>
    <xf numFmtId="0" fontId="28" fillId="6" borderId="20" xfId="1" quotePrefix="1" applyFont="1" applyFill="1" applyBorder="1" applyAlignment="1" applyProtection="1">
      <alignment horizontal="left" vertical="center" wrapText="1"/>
    </xf>
    <xf numFmtId="2" fontId="25" fillId="9" borderId="13" xfId="1" applyNumberFormat="1" applyFont="1" applyFill="1" applyBorder="1" applyAlignment="1" applyProtection="1">
      <alignment horizontal="center" vertical="center" wrapText="1"/>
    </xf>
    <xf numFmtId="0" fontId="28" fillId="6" borderId="24" xfId="1" applyFont="1" applyFill="1" applyBorder="1" applyAlignment="1" applyProtection="1">
      <alignment horizontal="left" vertical="center" wrapText="1"/>
    </xf>
    <xf numFmtId="0" fontId="29" fillId="6" borderId="1" xfId="1" applyFont="1" applyFill="1" applyBorder="1" applyAlignment="1" applyProtection="1">
      <alignment horizontal="left" vertical="center" wrapText="1"/>
    </xf>
    <xf numFmtId="0" fontId="30" fillId="3" borderId="1" xfId="1" applyFont="1" applyFill="1" applyBorder="1" applyProtection="1"/>
    <xf numFmtId="0" fontId="27" fillId="3" borderId="1" xfId="1" applyFont="1" applyFill="1" applyBorder="1" applyAlignment="1" applyProtection="1">
      <alignment horizontal="left" vertical="center" wrapText="1"/>
    </xf>
    <xf numFmtId="0" fontId="27" fillId="3" borderId="23" xfId="1" applyFont="1" applyFill="1" applyBorder="1" applyProtection="1"/>
    <xf numFmtId="0" fontId="26" fillId="3" borderId="1" xfId="1" applyFont="1" applyFill="1" applyBorder="1" applyProtection="1"/>
    <xf numFmtId="0" fontId="29" fillId="3" borderId="1" xfId="1" applyFont="1" applyFill="1" applyBorder="1" applyAlignment="1" applyProtection="1">
      <alignment horizontal="center" vertical="center" wrapText="1"/>
    </xf>
    <xf numFmtId="0" fontId="29" fillId="3" borderId="23" xfId="1" applyFont="1" applyFill="1" applyBorder="1" applyAlignment="1" applyProtection="1">
      <alignment horizontal="left" vertical="center" wrapText="1"/>
    </xf>
    <xf numFmtId="0" fontId="27" fillId="3" borderId="1" xfId="1" applyFont="1" applyFill="1" applyBorder="1" applyAlignment="1" applyProtection="1">
      <alignment horizontal="center" vertical="center" wrapText="1"/>
    </xf>
    <xf numFmtId="0" fontId="27" fillId="3" borderId="23" xfId="1" applyFont="1" applyFill="1" applyBorder="1" applyAlignment="1" applyProtection="1">
      <alignment horizontal="center" vertical="center" wrapText="1"/>
    </xf>
    <xf numFmtId="0" fontId="29" fillId="3" borderId="1" xfId="1" applyFont="1" applyFill="1" applyBorder="1" applyAlignment="1" applyProtection="1">
      <alignment horizontal="center"/>
    </xf>
    <xf numFmtId="0" fontId="29" fillId="3" borderId="23" xfId="1" applyFont="1" applyFill="1" applyBorder="1" applyAlignment="1" applyProtection="1">
      <alignment horizontal="center" vertical="center" wrapText="1"/>
    </xf>
    <xf numFmtId="1" fontId="29" fillId="3" borderId="23" xfId="1" applyNumberFormat="1" applyFont="1" applyFill="1" applyBorder="1" applyAlignment="1" applyProtection="1">
      <alignment horizontal="center" vertical="center" wrapText="1"/>
    </xf>
    <xf numFmtId="0" fontId="27" fillId="3" borderId="1" xfId="2" applyFont="1" applyFill="1" applyBorder="1" applyAlignment="1" applyProtection="1">
      <alignment wrapText="1"/>
    </xf>
    <xf numFmtId="0" fontId="27" fillId="3" borderId="1" xfId="2" applyFont="1" applyFill="1" applyBorder="1" applyProtection="1"/>
    <xf numFmtId="164" fontId="27" fillId="3" borderId="1" xfId="1" applyNumberFormat="1" applyFont="1" applyFill="1" applyBorder="1" applyAlignment="1" applyProtection="1">
      <alignment wrapText="1"/>
    </xf>
    <xf numFmtId="0" fontId="29" fillId="3" borderId="1" xfId="1" applyFont="1" applyFill="1" applyBorder="1" applyProtection="1"/>
    <xf numFmtId="0" fontId="27" fillId="3" borderId="15" xfId="1" applyFont="1" applyFill="1" applyBorder="1" applyAlignment="1" applyProtection="1">
      <alignment horizontal="left" vertical="center" wrapText="1"/>
    </xf>
    <xf numFmtId="0" fontId="27" fillId="3" borderId="15" xfId="1" applyFont="1" applyFill="1" applyBorder="1" applyAlignment="1" applyProtection="1">
      <alignment wrapText="1"/>
    </xf>
    <xf numFmtId="0" fontId="26" fillId="3" borderId="27" xfId="1" applyFont="1" applyFill="1" applyBorder="1" applyProtection="1"/>
    <xf numFmtId="0" fontId="27" fillId="3" borderId="28" xfId="1" applyFont="1" applyFill="1" applyBorder="1" applyAlignment="1" applyProtection="1">
      <alignment wrapText="1"/>
    </xf>
    <xf numFmtId="0" fontId="27" fillId="3" borderId="27" xfId="1" applyFont="1" applyFill="1" applyBorder="1" applyAlignment="1" applyProtection="1">
      <alignment wrapText="1"/>
    </xf>
    <xf numFmtId="0" fontId="29" fillId="3" borderId="27" xfId="1" applyFont="1" applyFill="1" applyBorder="1" applyProtection="1"/>
    <xf numFmtId="0" fontId="29" fillId="3" borderId="23" xfId="1" applyFont="1" applyFill="1" applyBorder="1" applyProtection="1"/>
    <xf numFmtId="0" fontId="38" fillId="0" borderId="0" xfId="0" applyFont="1" applyBorder="1" applyProtection="1"/>
    <xf numFmtId="0" fontId="36" fillId="2" borderId="5" xfId="0" applyFont="1" applyFill="1" applyBorder="1" applyAlignment="1" applyProtection="1">
      <alignment vertical="center" wrapText="1"/>
    </xf>
    <xf numFmtId="0" fontId="36" fillId="2" borderId="5" xfId="0" applyFont="1" applyFill="1" applyBorder="1" applyAlignment="1" applyProtection="1">
      <alignment horizontal="left" vertical="top" wrapText="1"/>
    </xf>
    <xf numFmtId="0" fontId="36" fillId="0" borderId="5" xfId="0" applyFont="1" applyBorder="1" applyAlignment="1" applyProtection="1">
      <alignment vertical="center" wrapText="1"/>
    </xf>
    <xf numFmtId="1" fontId="11" fillId="0" borderId="5" xfId="0" applyNumberFormat="1" applyFont="1" applyFill="1" applyBorder="1" applyAlignment="1" applyProtection="1">
      <alignment horizontal="center" vertical="top"/>
    </xf>
    <xf numFmtId="1" fontId="11" fillId="0" borderId="5" xfId="0" applyNumberFormat="1" applyFont="1" applyBorder="1" applyAlignment="1" applyProtection="1">
      <alignment horizontal="center" vertical="top"/>
    </xf>
    <xf numFmtId="0" fontId="3" fillId="0" borderId="33" xfId="0" applyFont="1" applyBorder="1" applyProtection="1"/>
    <xf numFmtId="0" fontId="25" fillId="3" borderId="16" xfId="1" applyFont="1" applyFill="1" applyBorder="1" applyAlignment="1" applyProtection="1">
      <alignment horizontal="center"/>
    </xf>
    <xf numFmtId="0" fontId="25" fillId="3" borderId="17" xfId="1" applyFont="1" applyFill="1" applyBorder="1" applyAlignment="1" applyProtection="1">
      <alignment horizontal="center"/>
    </xf>
    <xf numFmtId="0" fontId="21" fillId="5" borderId="5" xfId="0" applyFont="1" applyFill="1" applyBorder="1" applyAlignment="1" applyProtection="1">
      <alignment horizontal="left" vertical="center" wrapText="1"/>
    </xf>
    <xf numFmtId="1" fontId="11" fillId="0" borderId="5" xfId="0" applyNumberFormat="1" applyFont="1" applyFill="1" applyBorder="1" applyAlignment="1" applyProtection="1">
      <alignment horizontal="center" vertical="top"/>
    </xf>
    <xf numFmtId="1" fontId="11" fillId="0" borderId="5" xfId="0" applyNumberFormat="1" applyFont="1" applyBorder="1" applyAlignment="1" applyProtection="1">
      <alignment horizontal="center" vertical="top"/>
    </xf>
    <xf numFmtId="1" fontId="11" fillId="0" borderId="5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left" wrapText="1"/>
    </xf>
    <xf numFmtId="0" fontId="14" fillId="3" borderId="5" xfId="0" applyFont="1" applyFill="1" applyBorder="1" applyAlignment="1" applyProtection="1">
      <alignment horizontal="left"/>
    </xf>
    <xf numFmtId="1" fontId="12" fillId="0" borderId="0" xfId="0" applyNumberFormat="1" applyFont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left"/>
    </xf>
    <xf numFmtId="0" fontId="15" fillId="0" borderId="10" xfId="0" applyFont="1" applyFill="1" applyBorder="1" applyAlignment="1" applyProtection="1">
      <alignment horizontal="left" vertical="top" wrapText="1"/>
    </xf>
    <xf numFmtId="0" fontId="15" fillId="0" borderId="11" xfId="0" applyFont="1" applyFill="1" applyBorder="1" applyAlignment="1" applyProtection="1">
      <alignment horizontal="left" vertical="top" wrapText="1"/>
    </xf>
    <xf numFmtId="0" fontId="39" fillId="3" borderId="5" xfId="0" applyFont="1" applyFill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left" vertical="center" wrapText="1"/>
    </xf>
  </cellXfs>
  <cellStyles count="3">
    <cellStyle name="Excel Built-in Normal" xfId="2"/>
    <cellStyle name="Normal" xfId="0" builtinId="0"/>
    <cellStyle name="Normal 2" xfId="1"/>
  </cellStyles>
  <dxfs count="4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7FF"/>
      <color rgb="FF162646"/>
      <color rgb="FF3366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333376</xdr:colOff>
      <xdr:row>4</xdr:row>
      <xdr:rowOff>11906</xdr:rowOff>
    </xdr:from>
    <xdr:to>
      <xdr:col>2</xdr:col>
      <xdr:colOff>900113</xdr:colOff>
      <xdr:row>7</xdr:row>
      <xdr:rowOff>192881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892969"/>
          <a:ext cx="923925" cy="823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3357563</xdr:colOff>
      <xdr:row>4</xdr:row>
      <xdr:rowOff>23812</xdr:rowOff>
    </xdr:from>
    <xdr:to>
      <xdr:col>2</xdr:col>
      <xdr:colOff>4043363</xdr:colOff>
      <xdr:row>7</xdr:row>
      <xdr:rowOff>176212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904875"/>
          <a:ext cx="685800" cy="795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1774031</xdr:colOff>
      <xdr:row>4</xdr:row>
      <xdr:rowOff>23812</xdr:rowOff>
    </xdr:from>
    <xdr:to>
      <xdr:col>3</xdr:col>
      <xdr:colOff>3002756</xdr:colOff>
      <xdr:row>8</xdr:row>
      <xdr:rowOff>119062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3719" y="904875"/>
          <a:ext cx="1228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333376</xdr:colOff>
      <xdr:row>4</xdr:row>
      <xdr:rowOff>11906</xdr:rowOff>
    </xdr:from>
    <xdr:to>
      <xdr:col>2</xdr:col>
      <xdr:colOff>900113</xdr:colOff>
      <xdr:row>7</xdr:row>
      <xdr:rowOff>192881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916781"/>
          <a:ext cx="91916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3357563</xdr:colOff>
      <xdr:row>4</xdr:row>
      <xdr:rowOff>23812</xdr:rowOff>
    </xdr:from>
    <xdr:to>
      <xdr:col>2</xdr:col>
      <xdr:colOff>4043363</xdr:colOff>
      <xdr:row>7</xdr:row>
      <xdr:rowOff>176212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488" y="928687"/>
          <a:ext cx="685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1774031</xdr:colOff>
      <xdr:row>4</xdr:row>
      <xdr:rowOff>23812</xdr:rowOff>
    </xdr:from>
    <xdr:to>
      <xdr:col>3</xdr:col>
      <xdr:colOff>3002756</xdr:colOff>
      <xdr:row>8</xdr:row>
      <xdr:rowOff>119062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8956" y="928687"/>
          <a:ext cx="12287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xmlns="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xmlns="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topLeftCell="A109" zoomScale="80" zoomScaleNormal="80" zoomScaleSheetLayoutView="85" workbookViewId="0">
      <selection activeCell="C112" sqref="C112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customWidth="1" outlineLevel="1"/>
    <col min="10" max="10" width="66.28515625" style="42" customWidth="1" outlineLevel="1"/>
    <col min="11" max="11" width="9.140625" style="39" customWidth="1" outlineLevel="1"/>
    <col min="12" max="12" width="12" style="39" customWidth="1" outlineLevel="1"/>
    <col min="13" max="13" width="12.28515625" style="39" customWidth="1" outlineLevel="1"/>
    <col min="14" max="14" width="40.42578125" style="39" customWidth="1" outlineLevel="1"/>
    <col min="15" max="15" width="18" style="39" customWidth="1" outlineLevel="1"/>
    <col min="16" max="17" width="42.140625" style="39" customWidth="1" outlineLevel="1"/>
    <col min="18" max="18" width="19.140625" style="39" customWidth="1" outlineLevel="1"/>
    <col min="19" max="20" width="9.140625" style="39" customWidth="1" outlineLevel="1"/>
    <col min="21" max="91" width="9.140625" style="39" customWidth="1"/>
    <col min="92" max="16384" width="9.140625" style="39"/>
  </cols>
  <sheetData>
    <row r="1" spans="2:131" ht="18" thickBot="1" x14ac:dyDescent="0.35">
      <c r="E1" s="40">
        <v>1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ОПОС_1К</v>
      </c>
      <c r="J2" s="39"/>
    </row>
    <row r="3" spans="2:131" ht="18" thickBot="1" x14ac:dyDescent="0.35">
      <c r="C3" s="41" t="s">
        <v>241</v>
      </c>
      <c r="D3" s="41">
        <f>+D21</f>
        <v>0</v>
      </c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54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62">
        <f>B43+1</f>
        <v>11</v>
      </c>
      <c r="C47" s="53" t="s">
        <v>249</v>
      </c>
      <c r="D47" s="9"/>
    </row>
    <row r="48" spans="1:5" ht="47.25" x14ac:dyDescent="0.3">
      <c r="B48" s="62">
        <f>B47+1</f>
        <v>12</v>
      </c>
      <c r="C48" s="59" t="s">
        <v>250</v>
      </c>
      <c r="D48" s="9"/>
    </row>
    <row r="49" spans="2:19" ht="32.25" customHeight="1" x14ac:dyDescent="0.3">
      <c r="B49" s="62">
        <f>B48+1</f>
        <v>13</v>
      </c>
      <c r="C49" s="59" t="s">
        <v>251</v>
      </c>
      <c r="D49" s="9"/>
    </row>
    <row r="50" spans="2:19" ht="47.25" x14ac:dyDescent="0.3">
      <c r="B50" s="62">
        <f>B49+1</f>
        <v>14</v>
      </c>
      <c r="C50" s="59" t="s">
        <v>252</v>
      </c>
      <c r="D50" s="9"/>
    </row>
    <row r="51" spans="2:19" ht="30.75" customHeight="1" x14ac:dyDescent="0.3">
      <c r="B51" s="62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59" t="s">
        <v>350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62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62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351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4" customHeight="1" x14ac:dyDescent="0.3">
      <c r="B80" s="62">
        <f>B77+1</f>
        <v>24</v>
      </c>
      <c r="C80" s="69" t="s">
        <v>336</v>
      </c>
      <c r="D80" s="95"/>
    </row>
    <row r="81" spans="2:5" ht="78.75" x14ac:dyDescent="0.3">
      <c r="B81" s="150">
        <f>B80+1</f>
        <v>25</v>
      </c>
      <c r="C81" s="59" t="s">
        <v>352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.75" customHeight="1" x14ac:dyDescent="0.3">
      <c r="B84" s="62">
        <f>B81+1</f>
        <v>26</v>
      </c>
      <c r="C84" s="59" t="s">
        <v>353</v>
      </c>
      <c r="D84" s="95"/>
    </row>
    <row r="85" spans="2:5" ht="47.25" x14ac:dyDescent="0.3">
      <c r="B85" s="150">
        <f>B84+1</f>
        <v>27</v>
      </c>
      <c r="C85" s="46" t="s">
        <v>354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62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46" t="s">
        <v>340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355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62">
        <f>B95+1</f>
        <v>31</v>
      </c>
      <c r="C98" s="46" t="s">
        <v>356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62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71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357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358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359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360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361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62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71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43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ref="G144:G154" si="3">+IF(Q205="Не",0,Q205)</f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3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3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3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3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3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3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3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3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3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3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x14ac:dyDescent="0.3">
      <c r="B161" s="45">
        <f t="shared" ref="B161:B166" si="4">+B160+1</f>
        <v>3</v>
      </c>
      <c r="C161" s="46" t="s">
        <v>346</v>
      </c>
      <c r="D161" s="11"/>
      <c r="J161" s="39"/>
    </row>
    <row r="162" spans="2:20" ht="31.5" x14ac:dyDescent="0.3">
      <c r="B162" s="45">
        <f t="shared" si="4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4"/>
        <v>5</v>
      </c>
      <c r="C163" s="46" t="s">
        <v>344</v>
      </c>
      <c r="D163" s="11"/>
      <c r="G163" s="106"/>
      <c r="J163" s="39"/>
    </row>
    <row r="164" spans="2:20" ht="80.25" thickTop="1" thickBot="1" x14ac:dyDescent="0.35">
      <c r="B164" s="45">
        <f t="shared" si="4"/>
        <v>6</v>
      </c>
      <c r="C164" s="46" t="s">
        <v>347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4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4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60" customHeight="1" x14ac:dyDescent="0.3">
      <c r="C168" s="39" t="s">
        <v>348</v>
      </c>
      <c r="D168" s="146"/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C169" s="39" t="s">
        <v>349</v>
      </c>
      <c r="D169" s="146"/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5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5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5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6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6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7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7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7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7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7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7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7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7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8">IF(O$228&gt;0,IF(AND(MAX(O$230:O$232)&gt;L235,MAX(O$230:O$232)&lt;=M235),1,0),0)</f>
        <v>0</v>
      </c>
      <c r="P235" s="19">
        <f t="shared" ref="P235:P242" si="9">IF(P$228&gt;0,IF(AND(MAX(P$230:P$232)&gt;L235,MAX(P$230:P$232)&lt;=M235),1,0),0)</f>
        <v>0</v>
      </c>
      <c r="Q235" s="19">
        <f t="shared" ref="Q235:Q242" si="10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8"/>
        <v>0</v>
      </c>
      <c r="P236" s="19">
        <f t="shared" si="9"/>
        <v>0</v>
      </c>
      <c r="Q236" s="19">
        <f t="shared" si="10"/>
        <v>0</v>
      </c>
      <c r="R236" s="132">
        <f t="shared" ref="R236:R242" si="11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8"/>
        <v>0</v>
      </c>
      <c r="P237" s="19">
        <f t="shared" si="9"/>
        <v>0</v>
      </c>
      <c r="Q237" s="19">
        <f t="shared" si="10"/>
        <v>0</v>
      </c>
      <c r="R237" s="132">
        <f t="shared" si="11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8"/>
        <v>0</v>
      </c>
      <c r="P238" s="19">
        <f t="shared" si="9"/>
        <v>0</v>
      </c>
      <c r="Q238" s="19">
        <f t="shared" si="10"/>
        <v>0</v>
      </c>
      <c r="R238" s="132">
        <f t="shared" si="11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8"/>
        <v>0</v>
      </c>
      <c r="P239" s="19">
        <f t="shared" si="9"/>
        <v>0</v>
      </c>
      <c r="Q239" s="19">
        <f t="shared" si="10"/>
        <v>0</v>
      </c>
      <c r="R239" s="132">
        <f t="shared" si="11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8"/>
        <v>0</v>
      </c>
      <c r="P240" s="19">
        <f t="shared" si="9"/>
        <v>0</v>
      </c>
      <c r="Q240" s="19">
        <f t="shared" si="10"/>
        <v>0</v>
      </c>
      <c r="R240" s="132">
        <f t="shared" si="11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8"/>
        <v>0</v>
      </c>
      <c r="P241" s="19">
        <f t="shared" si="9"/>
        <v>0</v>
      </c>
      <c r="Q241" s="19">
        <f t="shared" si="10"/>
        <v>0</v>
      </c>
      <c r="R241" s="132">
        <f t="shared" si="11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8"/>
        <v>0</v>
      </c>
      <c r="P242" s="137">
        <f t="shared" si="9"/>
        <v>0</v>
      </c>
      <c r="Q242" s="137">
        <f t="shared" si="10"/>
        <v>0</v>
      </c>
      <c r="R242" s="138">
        <f t="shared" si="11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99:D99"/>
    <mergeCell ref="B157:D157"/>
    <mergeCell ref="B114:B116"/>
    <mergeCell ref="B117:B119"/>
    <mergeCell ref="B124:D124"/>
    <mergeCell ref="B120:B122"/>
    <mergeCell ref="C129:D129"/>
    <mergeCell ref="B11:D11"/>
    <mergeCell ref="B16:D16"/>
    <mergeCell ref="B37:D37"/>
    <mergeCell ref="B38:B42"/>
    <mergeCell ref="B43:B46"/>
    <mergeCell ref="B13:D13"/>
    <mergeCell ref="J164:K164"/>
    <mergeCell ref="B14:C14"/>
    <mergeCell ref="B81:B83"/>
    <mergeCell ref="B85:B87"/>
    <mergeCell ref="B89:B94"/>
    <mergeCell ref="B52:B54"/>
    <mergeCell ref="B55:B57"/>
    <mergeCell ref="B58:B64"/>
    <mergeCell ref="B72:B75"/>
    <mergeCell ref="B77:B79"/>
    <mergeCell ref="B65:B70"/>
    <mergeCell ref="B95:B97"/>
    <mergeCell ref="B102:B104"/>
    <mergeCell ref="B105:B107"/>
    <mergeCell ref="B108:B110"/>
    <mergeCell ref="B111:B113"/>
  </mergeCells>
  <phoneticPr fontId="2" type="noConversion"/>
  <conditionalFormatting sqref="E38">
    <cfRule type="cellIs" dxfId="440" priority="22" operator="greaterThan">
      <formula>0</formula>
    </cfRule>
  </conditionalFormatting>
  <conditionalFormatting sqref="E43">
    <cfRule type="cellIs" dxfId="439" priority="21" operator="greaterThan">
      <formula>0</formula>
    </cfRule>
  </conditionalFormatting>
  <conditionalFormatting sqref="E52">
    <cfRule type="cellIs" dxfId="438" priority="20" operator="greaterThan">
      <formula>0</formula>
    </cfRule>
  </conditionalFormatting>
  <conditionalFormatting sqref="E55">
    <cfRule type="cellIs" dxfId="437" priority="19" operator="greaterThan">
      <formula>0</formula>
    </cfRule>
  </conditionalFormatting>
  <conditionalFormatting sqref="E65">
    <cfRule type="cellIs" dxfId="436" priority="18" operator="greaterThan">
      <formula>0</formula>
    </cfRule>
  </conditionalFormatting>
  <conditionalFormatting sqref="E77">
    <cfRule type="cellIs" dxfId="435" priority="17" operator="greaterThan">
      <formula>0</formula>
    </cfRule>
  </conditionalFormatting>
  <conditionalFormatting sqref="E81">
    <cfRule type="cellIs" dxfId="434" priority="16" operator="greaterThan">
      <formula>0</formula>
    </cfRule>
  </conditionalFormatting>
  <conditionalFormatting sqref="E85">
    <cfRule type="cellIs" dxfId="433" priority="15" operator="greaterThan">
      <formula>0</formula>
    </cfRule>
  </conditionalFormatting>
  <conditionalFormatting sqref="E95">
    <cfRule type="cellIs" dxfId="432" priority="14" operator="greaterThan">
      <formula>0</formula>
    </cfRule>
  </conditionalFormatting>
  <conditionalFormatting sqref="E102">
    <cfRule type="cellIs" dxfId="431" priority="13" operator="greaterThan">
      <formula>0</formula>
    </cfRule>
  </conditionalFormatting>
  <conditionalFormatting sqref="E105">
    <cfRule type="cellIs" dxfId="430" priority="12" operator="greaterThan">
      <formula>0</formula>
    </cfRule>
  </conditionalFormatting>
  <conditionalFormatting sqref="E108">
    <cfRule type="cellIs" dxfId="429" priority="11" operator="greaterThan">
      <formula>0</formula>
    </cfRule>
  </conditionalFormatting>
  <conditionalFormatting sqref="E111">
    <cfRule type="cellIs" dxfId="428" priority="10" operator="greaterThan">
      <formula>0</formula>
    </cfRule>
  </conditionalFormatting>
  <conditionalFormatting sqref="E114">
    <cfRule type="cellIs" dxfId="427" priority="9" operator="greaterThan">
      <formula>0</formula>
    </cfRule>
  </conditionalFormatting>
  <conditionalFormatting sqref="E156">
    <cfRule type="cellIs" dxfId="426" priority="8" operator="greaterThan">
      <formula>0</formula>
    </cfRule>
  </conditionalFormatting>
  <conditionalFormatting sqref="E149">
    <cfRule type="cellIs" dxfId="425" priority="7" operator="greaterThan">
      <formula>0</formula>
    </cfRule>
  </conditionalFormatting>
  <conditionalFormatting sqref="E147">
    <cfRule type="cellIs" dxfId="424" priority="6" operator="greaterThan">
      <formula>0</formula>
    </cfRule>
  </conditionalFormatting>
  <conditionalFormatting sqref="E130">
    <cfRule type="cellIs" dxfId="423" priority="5" operator="greaterThan">
      <formula>0</formula>
    </cfRule>
  </conditionalFormatting>
  <conditionalFormatting sqref="E129">
    <cfRule type="cellIs" dxfId="422" priority="4" operator="greaterThan">
      <formula>0</formula>
    </cfRule>
  </conditionalFormatting>
  <conditionalFormatting sqref="E155">
    <cfRule type="cellIs" dxfId="421" priority="3" operator="greaterThan">
      <formula>0</formula>
    </cfRule>
  </conditionalFormatting>
  <conditionalFormatting sqref="E89">
    <cfRule type="cellIs" dxfId="420" priority="2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+'8К'!E1+1</f>
        <v>9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ОПОС_9К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251" priority="21" operator="greaterThan">
      <formula>0</formula>
    </cfRule>
  </conditionalFormatting>
  <conditionalFormatting sqref="E43">
    <cfRule type="cellIs" dxfId="250" priority="20" operator="greaterThan">
      <formula>0</formula>
    </cfRule>
  </conditionalFormatting>
  <conditionalFormatting sqref="E52">
    <cfRule type="cellIs" dxfId="249" priority="19" operator="greaterThan">
      <formula>0</formula>
    </cfRule>
  </conditionalFormatting>
  <conditionalFormatting sqref="E55">
    <cfRule type="cellIs" dxfId="248" priority="18" operator="greaterThan">
      <formula>0</formula>
    </cfRule>
  </conditionalFormatting>
  <conditionalFormatting sqref="E65">
    <cfRule type="cellIs" dxfId="247" priority="17" operator="greaterThan">
      <formula>0</formula>
    </cfRule>
  </conditionalFormatting>
  <conditionalFormatting sqref="E77">
    <cfRule type="cellIs" dxfId="246" priority="16" operator="greaterThan">
      <formula>0</formula>
    </cfRule>
  </conditionalFormatting>
  <conditionalFormatting sqref="E81">
    <cfRule type="cellIs" dxfId="245" priority="15" operator="greaterThan">
      <formula>0</formula>
    </cfRule>
  </conditionalFormatting>
  <conditionalFormatting sqref="E85">
    <cfRule type="cellIs" dxfId="244" priority="14" operator="greaterThan">
      <formula>0</formula>
    </cfRule>
  </conditionalFormatting>
  <conditionalFormatting sqref="E95">
    <cfRule type="cellIs" dxfId="243" priority="13" operator="greaterThan">
      <formula>0</formula>
    </cfRule>
  </conditionalFormatting>
  <conditionalFormatting sqref="E102">
    <cfRule type="cellIs" dxfId="242" priority="12" operator="greaterThan">
      <formula>0</formula>
    </cfRule>
  </conditionalFormatting>
  <conditionalFormatting sqref="E105">
    <cfRule type="cellIs" dxfId="241" priority="11" operator="greaterThan">
      <formula>0</formula>
    </cfRule>
  </conditionalFormatting>
  <conditionalFormatting sqref="E108">
    <cfRule type="cellIs" dxfId="240" priority="10" operator="greaterThan">
      <formula>0</formula>
    </cfRule>
  </conditionalFormatting>
  <conditionalFormatting sqref="E111">
    <cfRule type="cellIs" dxfId="239" priority="9" operator="greaterThan">
      <formula>0</formula>
    </cfRule>
  </conditionalFormatting>
  <conditionalFormatting sqref="E114">
    <cfRule type="cellIs" dxfId="238" priority="8" operator="greaterThan">
      <formula>0</formula>
    </cfRule>
  </conditionalFormatting>
  <conditionalFormatting sqref="E156">
    <cfRule type="cellIs" dxfId="237" priority="7" operator="greaterThan">
      <formula>0</formula>
    </cfRule>
  </conditionalFormatting>
  <conditionalFormatting sqref="E149">
    <cfRule type="cellIs" dxfId="236" priority="6" operator="greaterThan">
      <formula>0</formula>
    </cfRule>
  </conditionalFormatting>
  <conditionalFormatting sqref="E147">
    <cfRule type="cellIs" dxfId="235" priority="5" operator="greaterThan">
      <formula>0</formula>
    </cfRule>
  </conditionalFormatting>
  <conditionalFormatting sqref="E130">
    <cfRule type="cellIs" dxfId="234" priority="4" operator="greaterThan">
      <formula>0</formula>
    </cfRule>
  </conditionalFormatting>
  <conditionalFormatting sqref="E129">
    <cfRule type="cellIs" dxfId="233" priority="3" operator="greaterThan">
      <formula>0</formula>
    </cfRule>
  </conditionalFormatting>
  <conditionalFormatting sqref="E155">
    <cfRule type="cellIs" dxfId="232" priority="2" operator="greaterThan">
      <formula>0</formula>
    </cfRule>
  </conditionalFormatting>
  <conditionalFormatting sqref="E89">
    <cfRule type="cellIs" dxfId="231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+'9К'!E1+1</f>
        <v>10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ОПОС_10К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230" priority="21" operator="greaterThan">
      <formula>0</formula>
    </cfRule>
  </conditionalFormatting>
  <conditionalFormatting sqref="E43">
    <cfRule type="cellIs" dxfId="229" priority="20" operator="greaterThan">
      <formula>0</formula>
    </cfRule>
  </conditionalFormatting>
  <conditionalFormatting sqref="E52">
    <cfRule type="cellIs" dxfId="228" priority="19" operator="greaterThan">
      <formula>0</formula>
    </cfRule>
  </conditionalFormatting>
  <conditionalFormatting sqref="E55">
    <cfRule type="cellIs" dxfId="227" priority="18" operator="greaterThan">
      <formula>0</formula>
    </cfRule>
  </conditionalFormatting>
  <conditionalFormatting sqref="E65">
    <cfRule type="cellIs" dxfId="226" priority="17" operator="greaterThan">
      <formula>0</formula>
    </cfRule>
  </conditionalFormatting>
  <conditionalFormatting sqref="E77">
    <cfRule type="cellIs" dxfId="225" priority="16" operator="greaterThan">
      <formula>0</formula>
    </cfRule>
  </conditionalFormatting>
  <conditionalFormatting sqref="E81">
    <cfRule type="cellIs" dxfId="224" priority="15" operator="greaterThan">
      <formula>0</formula>
    </cfRule>
  </conditionalFormatting>
  <conditionalFormatting sqref="E85">
    <cfRule type="cellIs" dxfId="223" priority="14" operator="greaterThan">
      <formula>0</formula>
    </cfRule>
  </conditionalFormatting>
  <conditionalFormatting sqref="E95">
    <cfRule type="cellIs" dxfId="222" priority="13" operator="greaterThan">
      <formula>0</formula>
    </cfRule>
  </conditionalFormatting>
  <conditionalFormatting sqref="E102">
    <cfRule type="cellIs" dxfId="221" priority="12" operator="greaterThan">
      <formula>0</formula>
    </cfRule>
  </conditionalFormatting>
  <conditionalFormatting sqref="E105">
    <cfRule type="cellIs" dxfId="220" priority="11" operator="greaterThan">
      <formula>0</formula>
    </cfRule>
  </conditionalFormatting>
  <conditionalFormatting sqref="E108">
    <cfRule type="cellIs" dxfId="219" priority="10" operator="greaterThan">
      <formula>0</formula>
    </cfRule>
  </conditionalFormatting>
  <conditionalFormatting sqref="E111">
    <cfRule type="cellIs" dxfId="218" priority="9" operator="greaterThan">
      <formula>0</formula>
    </cfRule>
  </conditionalFormatting>
  <conditionalFormatting sqref="E114">
    <cfRule type="cellIs" dxfId="217" priority="8" operator="greaterThan">
      <formula>0</formula>
    </cfRule>
  </conditionalFormatting>
  <conditionalFormatting sqref="E156">
    <cfRule type="cellIs" dxfId="216" priority="7" operator="greaterThan">
      <formula>0</formula>
    </cfRule>
  </conditionalFormatting>
  <conditionalFormatting sqref="E149">
    <cfRule type="cellIs" dxfId="215" priority="6" operator="greaterThan">
      <formula>0</formula>
    </cfRule>
  </conditionalFormatting>
  <conditionalFormatting sqref="E147">
    <cfRule type="cellIs" dxfId="214" priority="5" operator="greaterThan">
      <formula>0</formula>
    </cfRule>
  </conditionalFormatting>
  <conditionalFormatting sqref="E130">
    <cfRule type="cellIs" dxfId="213" priority="4" operator="greaterThan">
      <formula>0</formula>
    </cfRule>
  </conditionalFormatting>
  <conditionalFormatting sqref="E129">
    <cfRule type="cellIs" dxfId="212" priority="3" operator="greaterThan">
      <formula>0</formula>
    </cfRule>
  </conditionalFormatting>
  <conditionalFormatting sqref="E155">
    <cfRule type="cellIs" dxfId="211" priority="2" operator="greaterThan">
      <formula>0</formula>
    </cfRule>
  </conditionalFormatting>
  <conditionalFormatting sqref="E89">
    <cfRule type="cellIs" dxfId="210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+'10К'!E1+1</f>
        <v>11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ОПОС_11К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209" priority="21" operator="greaterThan">
      <formula>0</formula>
    </cfRule>
  </conditionalFormatting>
  <conditionalFormatting sqref="E43">
    <cfRule type="cellIs" dxfId="208" priority="20" operator="greaterThan">
      <formula>0</formula>
    </cfRule>
  </conditionalFormatting>
  <conditionalFormatting sqref="E52">
    <cfRule type="cellIs" dxfId="207" priority="19" operator="greaterThan">
      <formula>0</formula>
    </cfRule>
  </conditionalFormatting>
  <conditionalFormatting sqref="E55">
    <cfRule type="cellIs" dxfId="206" priority="18" operator="greaterThan">
      <formula>0</formula>
    </cfRule>
  </conditionalFormatting>
  <conditionalFormatting sqref="E65">
    <cfRule type="cellIs" dxfId="205" priority="17" operator="greaterThan">
      <formula>0</formula>
    </cfRule>
  </conditionalFormatting>
  <conditionalFormatting sqref="E77">
    <cfRule type="cellIs" dxfId="204" priority="16" operator="greaterThan">
      <formula>0</formula>
    </cfRule>
  </conditionalFormatting>
  <conditionalFormatting sqref="E81">
    <cfRule type="cellIs" dxfId="203" priority="15" operator="greaterThan">
      <formula>0</formula>
    </cfRule>
  </conditionalFormatting>
  <conditionalFormatting sqref="E85">
    <cfRule type="cellIs" dxfId="202" priority="14" operator="greaterThan">
      <formula>0</formula>
    </cfRule>
  </conditionalFormatting>
  <conditionalFormatting sqref="E95">
    <cfRule type="cellIs" dxfId="201" priority="13" operator="greaterThan">
      <formula>0</formula>
    </cfRule>
  </conditionalFormatting>
  <conditionalFormatting sqref="E102">
    <cfRule type="cellIs" dxfId="200" priority="12" operator="greaterThan">
      <formula>0</formula>
    </cfRule>
  </conditionalFormatting>
  <conditionalFormatting sqref="E105">
    <cfRule type="cellIs" dxfId="199" priority="11" operator="greaterThan">
      <formula>0</formula>
    </cfRule>
  </conditionalFormatting>
  <conditionalFormatting sqref="E108">
    <cfRule type="cellIs" dxfId="198" priority="10" operator="greaterThan">
      <formula>0</formula>
    </cfRule>
  </conditionalFormatting>
  <conditionalFormatting sqref="E111">
    <cfRule type="cellIs" dxfId="197" priority="9" operator="greaterThan">
      <formula>0</formula>
    </cfRule>
  </conditionalFormatting>
  <conditionalFormatting sqref="E114">
    <cfRule type="cellIs" dxfId="196" priority="8" operator="greaterThan">
      <formula>0</formula>
    </cfRule>
  </conditionalFormatting>
  <conditionalFormatting sqref="E156">
    <cfRule type="cellIs" dxfId="195" priority="7" operator="greaterThan">
      <formula>0</formula>
    </cfRule>
  </conditionalFormatting>
  <conditionalFormatting sqref="E149">
    <cfRule type="cellIs" dxfId="194" priority="6" operator="greaterThan">
      <formula>0</formula>
    </cfRule>
  </conditionalFormatting>
  <conditionalFormatting sqref="E147">
    <cfRule type="cellIs" dxfId="193" priority="5" operator="greaterThan">
      <formula>0</formula>
    </cfRule>
  </conditionalFormatting>
  <conditionalFormatting sqref="E130">
    <cfRule type="cellIs" dxfId="192" priority="4" operator="greaterThan">
      <formula>0</formula>
    </cfRule>
  </conditionalFormatting>
  <conditionalFormatting sqref="E129">
    <cfRule type="cellIs" dxfId="191" priority="3" operator="greaterThan">
      <formula>0</formula>
    </cfRule>
  </conditionalFormatting>
  <conditionalFormatting sqref="E155">
    <cfRule type="cellIs" dxfId="190" priority="2" operator="greaterThan">
      <formula>0</formula>
    </cfRule>
  </conditionalFormatting>
  <conditionalFormatting sqref="E89">
    <cfRule type="cellIs" dxfId="189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+'11К'!E1+1</f>
        <v>12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ОПОС_12К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188" priority="21" operator="greaterThan">
      <formula>0</formula>
    </cfRule>
  </conditionalFormatting>
  <conditionalFormatting sqref="E43">
    <cfRule type="cellIs" dxfId="187" priority="20" operator="greaterThan">
      <formula>0</formula>
    </cfRule>
  </conditionalFormatting>
  <conditionalFormatting sqref="E52">
    <cfRule type="cellIs" dxfId="186" priority="19" operator="greaterThan">
      <formula>0</formula>
    </cfRule>
  </conditionalFormatting>
  <conditionalFormatting sqref="E55">
    <cfRule type="cellIs" dxfId="185" priority="18" operator="greaterThan">
      <formula>0</formula>
    </cfRule>
  </conditionalFormatting>
  <conditionalFormatting sqref="E65">
    <cfRule type="cellIs" dxfId="184" priority="17" operator="greaterThan">
      <formula>0</formula>
    </cfRule>
  </conditionalFormatting>
  <conditionalFormatting sqref="E77">
    <cfRule type="cellIs" dxfId="183" priority="16" operator="greaterThan">
      <formula>0</formula>
    </cfRule>
  </conditionalFormatting>
  <conditionalFormatting sqref="E81">
    <cfRule type="cellIs" dxfId="182" priority="15" operator="greaterThan">
      <formula>0</formula>
    </cfRule>
  </conditionalFormatting>
  <conditionalFormatting sqref="E85">
    <cfRule type="cellIs" dxfId="181" priority="14" operator="greaterThan">
      <formula>0</formula>
    </cfRule>
  </conditionalFormatting>
  <conditionalFormatting sqref="E95">
    <cfRule type="cellIs" dxfId="180" priority="13" operator="greaterThan">
      <formula>0</formula>
    </cfRule>
  </conditionalFormatting>
  <conditionalFormatting sqref="E102">
    <cfRule type="cellIs" dxfId="179" priority="12" operator="greaterThan">
      <formula>0</formula>
    </cfRule>
  </conditionalFormatting>
  <conditionalFormatting sqref="E105">
    <cfRule type="cellIs" dxfId="178" priority="11" operator="greaterThan">
      <formula>0</formula>
    </cfRule>
  </conditionalFormatting>
  <conditionalFormatting sqref="E108">
    <cfRule type="cellIs" dxfId="177" priority="10" operator="greaterThan">
      <formula>0</formula>
    </cfRule>
  </conditionalFormatting>
  <conditionalFormatting sqref="E111">
    <cfRule type="cellIs" dxfId="176" priority="9" operator="greaterThan">
      <formula>0</formula>
    </cfRule>
  </conditionalFormatting>
  <conditionalFormatting sqref="E114">
    <cfRule type="cellIs" dxfId="175" priority="8" operator="greaterThan">
      <formula>0</formula>
    </cfRule>
  </conditionalFormatting>
  <conditionalFormatting sqref="E156">
    <cfRule type="cellIs" dxfId="174" priority="7" operator="greaterThan">
      <formula>0</formula>
    </cfRule>
  </conditionalFormatting>
  <conditionalFormatting sqref="E149">
    <cfRule type="cellIs" dxfId="173" priority="6" operator="greaterThan">
      <formula>0</formula>
    </cfRule>
  </conditionalFormatting>
  <conditionalFormatting sqref="E147">
    <cfRule type="cellIs" dxfId="172" priority="5" operator="greaterThan">
      <formula>0</formula>
    </cfRule>
  </conditionalFormatting>
  <conditionalFormatting sqref="E130">
    <cfRule type="cellIs" dxfId="171" priority="4" operator="greaterThan">
      <formula>0</formula>
    </cfRule>
  </conditionalFormatting>
  <conditionalFormatting sqref="E129">
    <cfRule type="cellIs" dxfId="170" priority="3" operator="greaterThan">
      <formula>0</formula>
    </cfRule>
  </conditionalFormatting>
  <conditionalFormatting sqref="E155">
    <cfRule type="cellIs" dxfId="169" priority="2" operator="greaterThan">
      <formula>0</formula>
    </cfRule>
  </conditionalFormatting>
  <conditionalFormatting sqref="E89">
    <cfRule type="cellIs" dxfId="168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+'12К'!E1+1</f>
        <v>13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ОПОС_13К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167" priority="21" operator="greaterThan">
      <formula>0</formula>
    </cfRule>
  </conditionalFormatting>
  <conditionalFormatting sqref="E43">
    <cfRule type="cellIs" dxfId="166" priority="20" operator="greaterThan">
      <formula>0</formula>
    </cfRule>
  </conditionalFormatting>
  <conditionalFormatting sqref="E52">
    <cfRule type="cellIs" dxfId="165" priority="19" operator="greaterThan">
      <formula>0</formula>
    </cfRule>
  </conditionalFormatting>
  <conditionalFormatting sqref="E55">
    <cfRule type="cellIs" dxfId="164" priority="18" operator="greaterThan">
      <formula>0</formula>
    </cfRule>
  </conditionalFormatting>
  <conditionalFormatting sqref="E65">
    <cfRule type="cellIs" dxfId="163" priority="17" operator="greaterThan">
      <formula>0</formula>
    </cfRule>
  </conditionalFormatting>
  <conditionalFormatting sqref="E77">
    <cfRule type="cellIs" dxfId="162" priority="16" operator="greaterThan">
      <formula>0</formula>
    </cfRule>
  </conditionalFormatting>
  <conditionalFormatting sqref="E81">
    <cfRule type="cellIs" dxfId="161" priority="15" operator="greaterThan">
      <formula>0</formula>
    </cfRule>
  </conditionalFormatting>
  <conditionalFormatting sqref="E85">
    <cfRule type="cellIs" dxfId="160" priority="14" operator="greaterThan">
      <formula>0</formula>
    </cfRule>
  </conditionalFormatting>
  <conditionalFormatting sqref="E95">
    <cfRule type="cellIs" dxfId="159" priority="13" operator="greaterThan">
      <formula>0</formula>
    </cfRule>
  </conditionalFormatting>
  <conditionalFormatting sqref="E102">
    <cfRule type="cellIs" dxfId="158" priority="12" operator="greaterThan">
      <formula>0</formula>
    </cfRule>
  </conditionalFormatting>
  <conditionalFormatting sqref="E105">
    <cfRule type="cellIs" dxfId="157" priority="11" operator="greaterThan">
      <formula>0</formula>
    </cfRule>
  </conditionalFormatting>
  <conditionalFormatting sqref="E108">
    <cfRule type="cellIs" dxfId="156" priority="10" operator="greaterThan">
      <formula>0</formula>
    </cfRule>
  </conditionalFormatting>
  <conditionalFormatting sqref="E111">
    <cfRule type="cellIs" dxfId="155" priority="9" operator="greaterThan">
      <formula>0</formula>
    </cfRule>
  </conditionalFormatting>
  <conditionalFormatting sqref="E114">
    <cfRule type="cellIs" dxfId="154" priority="8" operator="greaterThan">
      <formula>0</formula>
    </cfRule>
  </conditionalFormatting>
  <conditionalFormatting sqref="E156">
    <cfRule type="cellIs" dxfId="153" priority="7" operator="greaterThan">
      <formula>0</formula>
    </cfRule>
  </conditionalFormatting>
  <conditionalFormatting sqref="E149">
    <cfRule type="cellIs" dxfId="152" priority="6" operator="greaterThan">
      <formula>0</formula>
    </cfRule>
  </conditionalFormatting>
  <conditionalFormatting sqref="E147">
    <cfRule type="cellIs" dxfId="151" priority="5" operator="greaterThan">
      <formula>0</formula>
    </cfRule>
  </conditionalFormatting>
  <conditionalFormatting sqref="E130">
    <cfRule type="cellIs" dxfId="150" priority="4" operator="greaterThan">
      <formula>0</formula>
    </cfRule>
  </conditionalFormatting>
  <conditionalFormatting sqref="E129">
    <cfRule type="cellIs" dxfId="149" priority="3" operator="greaterThan">
      <formula>0</formula>
    </cfRule>
  </conditionalFormatting>
  <conditionalFormatting sqref="E155">
    <cfRule type="cellIs" dxfId="148" priority="2" operator="greaterThan">
      <formula>0</formula>
    </cfRule>
  </conditionalFormatting>
  <conditionalFormatting sqref="E89">
    <cfRule type="cellIs" dxfId="147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+'13К'!E1+1</f>
        <v>14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ОПОС_14К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146" priority="21" operator="greaterThan">
      <formula>0</formula>
    </cfRule>
  </conditionalFormatting>
  <conditionalFormatting sqref="E43">
    <cfRule type="cellIs" dxfId="145" priority="20" operator="greaterThan">
      <formula>0</formula>
    </cfRule>
  </conditionalFormatting>
  <conditionalFormatting sqref="E52">
    <cfRule type="cellIs" dxfId="144" priority="19" operator="greaterThan">
      <formula>0</formula>
    </cfRule>
  </conditionalFormatting>
  <conditionalFormatting sqref="E55">
    <cfRule type="cellIs" dxfId="143" priority="18" operator="greaterThan">
      <formula>0</formula>
    </cfRule>
  </conditionalFormatting>
  <conditionalFormatting sqref="E65">
    <cfRule type="cellIs" dxfId="142" priority="17" operator="greaterThan">
      <formula>0</formula>
    </cfRule>
  </conditionalFormatting>
  <conditionalFormatting sqref="E77">
    <cfRule type="cellIs" dxfId="141" priority="16" operator="greaterThan">
      <formula>0</formula>
    </cfRule>
  </conditionalFormatting>
  <conditionalFormatting sqref="E81">
    <cfRule type="cellIs" dxfId="140" priority="15" operator="greaterThan">
      <formula>0</formula>
    </cfRule>
  </conditionalFormatting>
  <conditionalFormatting sqref="E85">
    <cfRule type="cellIs" dxfId="139" priority="14" operator="greaterThan">
      <formula>0</formula>
    </cfRule>
  </conditionalFormatting>
  <conditionalFormatting sqref="E95">
    <cfRule type="cellIs" dxfId="138" priority="13" operator="greaterThan">
      <formula>0</formula>
    </cfRule>
  </conditionalFormatting>
  <conditionalFormatting sqref="E102">
    <cfRule type="cellIs" dxfId="137" priority="12" operator="greaterThan">
      <formula>0</formula>
    </cfRule>
  </conditionalFormatting>
  <conditionalFormatting sqref="E105">
    <cfRule type="cellIs" dxfId="136" priority="11" operator="greaterThan">
      <formula>0</formula>
    </cfRule>
  </conditionalFormatting>
  <conditionalFormatting sqref="E108">
    <cfRule type="cellIs" dxfId="135" priority="10" operator="greaterThan">
      <formula>0</formula>
    </cfRule>
  </conditionalFormatting>
  <conditionalFormatting sqref="E111">
    <cfRule type="cellIs" dxfId="134" priority="9" operator="greaterThan">
      <formula>0</formula>
    </cfRule>
  </conditionalFormatting>
  <conditionalFormatting sqref="E114">
    <cfRule type="cellIs" dxfId="133" priority="8" operator="greaterThan">
      <formula>0</formula>
    </cfRule>
  </conditionalFormatting>
  <conditionalFormatting sqref="E156">
    <cfRule type="cellIs" dxfId="132" priority="7" operator="greaterThan">
      <formula>0</formula>
    </cfRule>
  </conditionalFormatting>
  <conditionalFormatting sqref="E149">
    <cfRule type="cellIs" dxfId="131" priority="6" operator="greaterThan">
      <formula>0</formula>
    </cfRule>
  </conditionalFormatting>
  <conditionalFormatting sqref="E147">
    <cfRule type="cellIs" dxfId="130" priority="5" operator="greaterThan">
      <formula>0</formula>
    </cfRule>
  </conditionalFormatting>
  <conditionalFormatting sqref="E130">
    <cfRule type="cellIs" dxfId="129" priority="4" operator="greaterThan">
      <formula>0</formula>
    </cfRule>
  </conditionalFormatting>
  <conditionalFormatting sqref="E129">
    <cfRule type="cellIs" dxfId="128" priority="3" operator="greaterThan">
      <formula>0</formula>
    </cfRule>
  </conditionalFormatting>
  <conditionalFormatting sqref="E155">
    <cfRule type="cellIs" dxfId="127" priority="2" operator="greaterThan">
      <formula>0</formula>
    </cfRule>
  </conditionalFormatting>
  <conditionalFormatting sqref="E89">
    <cfRule type="cellIs" dxfId="126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+'14К'!E1+1</f>
        <v>15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ОПОС_15К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125" priority="21" operator="greaterThan">
      <formula>0</formula>
    </cfRule>
  </conditionalFormatting>
  <conditionalFormatting sqref="E43">
    <cfRule type="cellIs" dxfId="124" priority="20" operator="greaterThan">
      <formula>0</formula>
    </cfRule>
  </conditionalFormatting>
  <conditionalFormatting sqref="E52">
    <cfRule type="cellIs" dxfId="123" priority="19" operator="greaterThan">
      <formula>0</formula>
    </cfRule>
  </conditionalFormatting>
  <conditionalFormatting sqref="E55">
    <cfRule type="cellIs" dxfId="122" priority="18" operator="greaterThan">
      <formula>0</formula>
    </cfRule>
  </conditionalFormatting>
  <conditionalFormatting sqref="E65">
    <cfRule type="cellIs" dxfId="121" priority="17" operator="greaterThan">
      <formula>0</formula>
    </cfRule>
  </conditionalFormatting>
  <conditionalFormatting sqref="E77">
    <cfRule type="cellIs" dxfId="120" priority="16" operator="greaterThan">
      <formula>0</formula>
    </cfRule>
  </conditionalFormatting>
  <conditionalFormatting sqref="E81">
    <cfRule type="cellIs" dxfId="119" priority="15" operator="greaterThan">
      <formula>0</formula>
    </cfRule>
  </conditionalFormatting>
  <conditionalFormatting sqref="E85">
    <cfRule type="cellIs" dxfId="118" priority="14" operator="greaterThan">
      <formula>0</formula>
    </cfRule>
  </conditionalFormatting>
  <conditionalFormatting sqref="E95">
    <cfRule type="cellIs" dxfId="117" priority="13" operator="greaterThan">
      <formula>0</formula>
    </cfRule>
  </conditionalFormatting>
  <conditionalFormatting sqref="E102">
    <cfRule type="cellIs" dxfId="116" priority="12" operator="greaterThan">
      <formula>0</formula>
    </cfRule>
  </conditionalFormatting>
  <conditionalFormatting sqref="E105">
    <cfRule type="cellIs" dxfId="115" priority="11" operator="greaterThan">
      <formula>0</formula>
    </cfRule>
  </conditionalFormatting>
  <conditionalFormatting sqref="E108">
    <cfRule type="cellIs" dxfId="114" priority="10" operator="greaterThan">
      <formula>0</formula>
    </cfRule>
  </conditionalFormatting>
  <conditionalFormatting sqref="E111">
    <cfRule type="cellIs" dxfId="113" priority="9" operator="greaterThan">
      <formula>0</formula>
    </cfRule>
  </conditionalFormatting>
  <conditionalFormatting sqref="E114">
    <cfRule type="cellIs" dxfId="112" priority="8" operator="greaterThan">
      <formula>0</formula>
    </cfRule>
  </conditionalFormatting>
  <conditionalFormatting sqref="E156">
    <cfRule type="cellIs" dxfId="111" priority="7" operator="greaterThan">
      <formula>0</formula>
    </cfRule>
  </conditionalFormatting>
  <conditionalFormatting sqref="E149">
    <cfRule type="cellIs" dxfId="110" priority="6" operator="greaterThan">
      <formula>0</formula>
    </cfRule>
  </conditionalFormatting>
  <conditionalFormatting sqref="E147">
    <cfRule type="cellIs" dxfId="109" priority="5" operator="greaterThan">
      <formula>0</formula>
    </cfRule>
  </conditionalFormatting>
  <conditionalFormatting sqref="E130">
    <cfRule type="cellIs" dxfId="108" priority="4" operator="greaterThan">
      <formula>0</formula>
    </cfRule>
  </conditionalFormatting>
  <conditionalFormatting sqref="E129">
    <cfRule type="cellIs" dxfId="107" priority="3" operator="greaterThan">
      <formula>0</formula>
    </cfRule>
  </conditionalFormatting>
  <conditionalFormatting sqref="E155">
    <cfRule type="cellIs" dxfId="106" priority="2" operator="greaterThan">
      <formula>0</formula>
    </cfRule>
  </conditionalFormatting>
  <conditionalFormatting sqref="E89">
    <cfRule type="cellIs" dxfId="105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+'15К'!E1+1</f>
        <v>16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ОПОС_16К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104" priority="21" operator="greaterThan">
      <formula>0</formula>
    </cfRule>
  </conditionalFormatting>
  <conditionalFormatting sqref="E43">
    <cfRule type="cellIs" dxfId="103" priority="20" operator="greaterThan">
      <formula>0</formula>
    </cfRule>
  </conditionalFormatting>
  <conditionalFormatting sqref="E52">
    <cfRule type="cellIs" dxfId="102" priority="19" operator="greaterThan">
      <formula>0</formula>
    </cfRule>
  </conditionalFormatting>
  <conditionalFormatting sqref="E55">
    <cfRule type="cellIs" dxfId="101" priority="18" operator="greaterThan">
      <formula>0</formula>
    </cfRule>
  </conditionalFormatting>
  <conditionalFormatting sqref="E65">
    <cfRule type="cellIs" dxfId="100" priority="17" operator="greaterThan">
      <formula>0</formula>
    </cfRule>
  </conditionalFormatting>
  <conditionalFormatting sqref="E77">
    <cfRule type="cellIs" dxfId="99" priority="16" operator="greaterThan">
      <formula>0</formula>
    </cfRule>
  </conditionalFormatting>
  <conditionalFormatting sqref="E81">
    <cfRule type="cellIs" dxfId="98" priority="15" operator="greaterThan">
      <formula>0</formula>
    </cfRule>
  </conditionalFormatting>
  <conditionalFormatting sqref="E85">
    <cfRule type="cellIs" dxfId="97" priority="14" operator="greaterThan">
      <formula>0</formula>
    </cfRule>
  </conditionalFormatting>
  <conditionalFormatting sqref="E95">
    <cfRule type="cellIs" dxfId="96" priority="13" operator="greaterThan">
      <formula>0</formula>
    </cfRule>
  </conditionalFormatting>
  <conditionalFormatting sqref="E102">
    <cfRule type="cellIs" dxfId="95" priority="12" operator="greaterThan">
      <formula>0</formula>
    </cfRule>
  </conditionalFormatting>
  <conditionalFormatting sqref="E105">
    <cfRule type="cellIs" dxfId="94" priority="11" operator="greaterThan">
      <formula>0</formula>
    </cfRule>
  </conditionalFormatting>
  <conditionalFormatting sqref="E108">
    <cfRule type="cellIs" dxfId="93" priority="10" operator="greaterThan">
      <formula>0</formula>
    </cfRule>
  </conditionalFormatting>
  <conditionalFormatting sqref="E111">
    <cfRule type="cellIs" dxfId="92" priority="9" operator="greaterThan">
      <formula>0</formula>
    </cfRule>
  </conditionalFormatting>
  <conditionalFormatting sqref="E114">
    <cfRule type="cellIs" dxfId="91" priority="8" operator="greaterThan">
      <formula>0</formula>
    </cfRule>
  </conditionalFormatting>
  <conditionalFormatting sqref="E156">
    <cfRule type="cellIs" dxfId="90" priority="7" operator="greaterThan">
      <formula>0</formula>
    </cfRule>
  </conditionalFormatting>
  <conditionalFormatting sqref="E149">
    <cfRule type="cellIs" dxfId="89" priority="6" operator="greaterThan">
      <formula>0</formula>
    </cfRule>
  </conditionalFormatting>
  <conditionalFormatting sqref="E147">
    <cfRule type="cellIs" dxfId="88" priority="5" operator="greaterThan">
      <formula>0</formula>
    </cfRule>
  </conditionalFormatting>
  <conditionalFormatting sqref="E130">
    <cfRule type="cellIs" dxfId="87" priority="4" operator="greaterThan">
      <formula>0</formula>
    </cfRule>
  </conditionalFormatting>
  <conditionalFormatting sqref="E129">
    <cfRule type="cellIs" dxfId="86" priority="3" operator="greaterThan">
      <formula>0</formula>
    </cfRule>
  </conditionalFormatting>
  <conditionalFormatting sqref="E155">
    <cfRule type="cellIs" dxfId="85" priority="2" operator="greaterThan">
      <formula>0</formula>
    </cfRule>
  </conditionalFormatting>
  <conditionalFormatting sqref="E89">
    <cfRule type="cellIs" dxfId="84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+'16К'!E1+1</f>
        <v>17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ОПОС_17К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83" priority="21" operator="greaterThan">
      <formula>0</formula>
    </cfRule>
  </conditionalFormatting>
  <conditionalFormatting sqref="E43">
    <cfRule type="cellIs" dxfId="82" priority="20" operator="greaterThan">
      <formula>0</formula>
    </cfRule>
  </conditionalFormatting>
  <conditionalFormatting sqref="E52">
    <cfRule type="cellIs" dxfId="81" priority="19" operator="greaterThan">
      <formula>0</formula>
    </cfRule>
  </conditionalFormatting>
  <conditionalFormatting sqref="E55">
    <cfRule type="cellIs" dxfId="80" priority="18" operator="greaterThan">
      <formula>0</formula>
    </cfRule>
  </conditionalFormatting>
  <conditionalFormatting sqref="E65">
    <cfRule type="cellIs" dxfId="79" priority="17" operator="greaterThan">
      <formula>0</formula>
    </cfRule>
  </conditionalFormatting>
  <conditionalFormatting sqref="E77">
    <cfRule type="cellIs" dxfId="78" priority="16" operator="greaterThan">
      <formula>0</formula>
    </cfRule>
  </conditionalFormatting>
  <conditionalFormatting sqref="E81">
    <cfRule type="cellIs" dxfId="77" priority="15" operator="greaterThan">
      <formula>0</formula>
    </cfRule>
  </conditionalFormatting>
  <conditionalFormatting sqref="E85">
    <cfRule type="cellIs" dxfId="76" priority="14" operator="greaterThan">
      <formula>0</formula>
    </cfRule>
  </conditionalFormatting>
  <conditionalFormatting sqref="E95">
    <cfRule type="cellIs" dxfId="75" priority="13" operator="greaterThan">
      <formula>0</formula>
    </cfRule>
  </conditionalFormatting>
  <conditionalFormatting sqref="E102">
    <cfRule type="cellIs" dxfId="74" priority="12" operator="greaterThan">
      <formula>0</formula>
    </cfRule>
  </conditionalFormatting>
  <conditionalFormatting sqref="E105">
    <cfRule type="cellIs" dxfId="73" priority="11" operator="greaterThan">
      <formula>0</formula>
    </cfRule>
  </conditionalFormatting>
  <conditionalFormatting sqref="E108">
    <cfRule type="cellIs" dxfId="72" priority="10" operator="greaterThan">
      <formula>0</formula>
    </cfRule>
  </conditionalFormatting>
  <conditionalFormatting sqref="E111">
    <cfRule type="cellIs" dxfId="71" priority="9" operator="greaterThan">
      <formula>0</formula>
    </cfRule>
  </conditionalFormatting>
  <conditionalFormatting sqref="E114">
    <cfRule type="cellIs" dxfId="70" priority="8" operator="greaterThan">
      <formula>0</formula>
    </cfRule>
  </conditionalFormatting>
  <conditionalFormatting sqref="E156">
    <cfRule type="cellIs" dxfId="69" priority="7" operator="greaterThan">
      <formula>0</formula>
    </cfRule>
  </conditionalFormatting>
  <conditionalFormatting sqref="E149">
    <cfRule type="cellIs" dxfId="68" priority="6" operator="greaterThan">
      <formula>0</formula>
    </cfRule>
  </conditionalFormatting>
  <conditionalFormatting sqref="E147">
    <cfRule type="cellIs" dxfId="67" priority="5" operator="greaterThan">
      <formula>0</formula>
    </cfRule>
  </conditionalFormatting>
  <conditionalFormatting sqref="E130">
    <cfRule type="cellIs" dxfId="66" priority="4" operator="greaterThan">
      <formula>0</formula>
    </cfRule>
  </conditionalFormatting>
  <conditionalFormatting sqref="E129">
    <cfRule type="cellIs" dxfId="65" priority="3" operator="greaterThan">
      <formula>0</formula>
    </cfRule>
  </conditionalFormatting>
  <conditionalFormatting sqref="E155">
    <cfRule type="cellIs" dxfId="64" priority="2" operator="greaterThan">
      <formula>0</formula>
    </cfRule>
  </conditionalFormatting>
  <conditionalFormatting sqref="E89">
    <cfRule type="cellIs" dxfId="63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+'17К'!E1+1</f>
        <v>18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ОПОС_18К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62" priority="21" operator="greaterThan">
      <formula>0</formula>
    </cfRule>
  </conditionalFormatting>
  <conditionalFormatting sqref="E43">
    <cfRule type="cellIs" dxfId="61" priority="20" operator="greaterThan">
      <formula>0</formula>
    </cfRule>
  </conditionalFormatting>
  <conditionalFormatting sqref="E52">
    <cfRule type="cellIs" dxfId="60" priority="19" operator="greaterThan">
      <formula>0</formula>
    </cfRule>
  </conditionalFormatting>
  <conditionalFormatting sqref="E55">
    <cfRule type="cellIs" dxfId="59" priority="18" operator="greaterThan">
      <formula>0</formula>
    </cfRule>
  </conditionalFormatting>
  <conditionalFormatting sqref="E65">
    <cfRule type="cellIs" dxfId="58" priority="17" operator="greaterThan">
      <formula>0</formula>
    </cfRule>
  </conditionalFormatting>
  <conditionalFormatting sqref="E77">
    <cfRule type="cellIs" dxfId="57" priority="16" operator="greaterThan">
      <formula>0</formula>
    </cfRule>
  </conditionalFormatting>
  <conditionalFormatting sqref="E81">
    <cfRule type="cellIs" dxfId="56" priority="15" operator="greaterThan">
      <formula>0</formula>
    </cfRule>
  </conditionalFormatting>
  <conditionalFormatting sqref="E85">
    <cfRule type="cellIs" dxfId="55" priority="14" operator="greaterThan">
      <formula>0</formula>
    </cfRule>
  </conditionalFormatting>
  <conditionalFormatting sqref="E95">
    <cfRule type="cellIs" dxfId="54" priority="13" operator="greaterThan">
      <formula>0</formula>
    </cfRule>
  </conditionalFormatting>
  <conditionalFormatting sqref="E102">
    <cfRule type="cellIs" dxfId="53" priority="12" operator="greaterThan">
      <formula>0</formula>
    </cfRule>
  </conditionalFormatting>
  <conditionalFormatting sqref="E105">
    <cfRule type="cellIs" dxfId="52" priority="11" operator="greaterThan">
      <formula>0</formula>
    </cfRule>
  </conditionalFormatting>
  <conditionalFormatting sqref="E108">
    <cfRule type="cellIs" dxfId="51" priority="10" operator="greaterThan">
      <formula>0</formula>
    </cfRule>
  </conditionalFormatting>
  <conditionalFormatting sqref="E111">
    <cfRule type="cellIs" dxfId="50" priority="9" operator="greaterThan">
      <formula>0</formula>
    </cfRule>
  </conditionalFormatting>
  <conditionalFormatting sqref="E114">
    <cfRule type="cellIs" dxfId="49" priority="8" operator="greaterThan">
      <formula>0</formula>
    </cfRule>
  </conditionalFormatting>
  <conditionalFormatting sqref="E156">
    <cfRule type="cellIs" dxfId="48" priority="7" operator="greaterThan">
      <formula>0</formula>
    </cfRule>
  </conditionalFormatting>
  <conditionalFormatting sqref="E149">
    <cfRule type="cellIs" dxfId="47" priority="6" operator="greaterThan">
      <formula>0</formula>
    </cfRule>
  </conditionalFormatting>
  <conditionalFormatting sqref="E147">
    <cfRule type="cellIs" dxfId="46" priority="5" operator="greaterThan">
      <formula>0</formula>
    </cfRule>
  </conditionalFormatting>
  <conditionalFormatting sqref="E130">
    <cfRule type="cellIs" dxfId="45" priority="4" operator="greaterThan">
      <formula>0</formula>
    </cfRule>
  </conditionalFormatting>
  <conditionalFormatting sqref="E129">
    <cfRule type="cellIs" dxfId="44" priority="3" operator="greaterThan">
      <formula>0</formula>
    </cfRule>
  </conditionalFormatting>
  <conditionalFormatting sqref="E155">
    <cfRule type="cellIs" dxfId="43" priority="2" operator="greaterThan">
      <formula>0</formula>
    </cfRule>
  </conditionalFormatting>
  <conditionalFormatting sqref="E89">
    <cfRule type="cellIs" dxfId="42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9"/>
  <sheetViews>
    <sheetView tabSelected="1" topLeftCell="A48" zoomScale="80" zoomScaleNormal="80" zoomScaleSheetLayoutView="85" workbookViewId="0">
      <selection activeCell="C147" sqref="C147"/>
    </sheetView>
  </sheetViews>
  <sheetFormatPr defaultColWidth="9.140625" defaultRowHeight="17.25" x14ac:dyDescent="0.3"/>
  <cols>
    <col min="1" max="1" width="2.85546875" style="10" customWidth="1"/>
    <col min="2" max="2" width="5.28515625" style="38" customWidth="1"/>
    <col min="3" max="3" width="69.7109375" style="39" customWidth="1"/>
    <col min="4" max="4" width="47.7109375" style="39" customWidth="1"/>
    <col min="5" max="5" width="22.140625" style="39" customWidth="1"/>
    <col min="6" max="52" width="9.140625" style="39" customWidth="1"/>
    <col min="53" max="16384" width="9.140625" style="39"/>
  </cols>
  <sheetData>
    <row r="1" spans="2:92" hidden="1" x14ac:dyDescent="0.3"/>
    <row r="2" spans="2:92" hidden="1" x14ac:dyDescent="0.3"/>
    <row r="5" spans="2:92" x14ac:dyDescent="0.3">
      <c r="C5" s="39" t="s">
        <v>9</v>
      </c>
    </row>
    <row r="11" spans="2:92" ht="48" customHeight="1" x14ac:dyDescent="0.3">
      <c r="B11" s="153" t="s">
        <v>129</v>
      </c>
      <c r="C11" s="153"/>
      <c r="D11" s="153"/>
    </row>
    <row r="12" spans="2:92" ht="29.25" customHeight="1" x14ac:dyDescent="0.3">
      <c r="D12" s="94" t="s">
        <v>246</v>
      </c>
    </row>
    <row r="13" spans="2:92" ht="54.75" customHeight="1" x14ac:dyDescent="0.3">
      <c r="B13" s="156" t="s">
        <v>245</v>
      </c>
      <c r="C13" s="156"/>
      <c r="D13" s="156"/>
      <c r="F13" s="10" t="s">
        <v>43</v>
      </c>
      <c r="G13" s="10" t="s">
        <v>44</v>
      </c>
      <c r="H13" s="10" t="s">
        <v>45</v>
      </c>
      <c r="I13" s="10" t="s">
        <v>46</v>
      </c>
      <c r="J13" s="10" t="s">
        <v>47</v>
      </c>
      <c r="K13" s="10" t="s">
        <v>48</v>
      </c>
      <c r="L13" s="10" t="s">
        <v>49</v>
      </c>
      <c r="M13" s="10" t="s">
        <v>50</v>
      </c>
      <c r="N13" s="10" t="s">
        <v>51</v>
      </c>
      <c r="O13" s="10" t="s">
        <v>52</v>
      </c>
      <c r="P13" s="10" t="s">
        <v>53</v>
      </c>
      <c r="Q13" s="10" t="s">
        <v>54</v>
      </c>
      <c r="R13" s="10" t="s">
        <v>55</v>
      </c>
      <c r="S13" s="10" t="s">
        <v>56</v>
      </c>
      <c r="T13" s="10" t="s">
        <v>57</v>
      </c>
      <c r="U13" s="10" t="s">
        <v>58</v>
      </c>
      <c r="V13" s="10" t="s">
        <v>59</v>
      </c>
      <c r="W13" s="10" t="s">
        <v>60</v>
      </c>
      <c r="X13" s="10" t="s">
        <v>61</v>
      </c>
      <c r="Y13" s="10" t="s">
        <v>62</v>
      </c>
      <c r="Z13" s="10" t="s">
        <v>63</v>
      </c>
      <c r="AA13" s="10" t="s">
        <v>64</v>
      </c>
      <c r="AB13" s="10" t="s">
        <v>65</v>
      </c>
      <c r="AC13" s="10" t="s">
        <v>66</v>
      </c>
      <c r="AD13" s="10" t="s">
        <v>67</v>
      </c>
      <c r="AE13" s="10" t="s">
        <v>68</v>
      </c>
      <c r="AF13" s="10" t="s">
        <v>69</v>
      </c>
      <c r="AG13" s="10" t="s">
        <v>70</v>
      </c>
      <c r="AH13" s="10" t="s">
        <v>71</v>
      </c>
      <c r="AI13" s="10" t="s">
        <v>72</v>
      </c>
      <c r="AJ13" s="10" t="s">
        <v>89</v>
      </c>
      <c r="AK13" s="10" t="s">
        <v>90</v>
      </c>
      <c r="AL13" s="10" t="s">
        <v>91</v>
      </c>
      <c r="AM13" s="10" t="s">
        <v>92</v>
      </c>
      <c r="AN13" s="10" t="s">
        <v>73</v>
      </c>
      <c r="AO13" s="10" t="s">
        <v>74</v>
      </c>
      <c r="AP13" s="10" t="s">
        <v>75</v>
      </c>
      <c r="AQ13" s="10" t="s">
        <v>76</v>
      </c>
      <c r="AR13" s="10" t="s">
        <v>77</v>
      </c>
      <c r="AS13" s="10" t="s">
        <v>78</v>
      </c>
      <c r="AT13" s="10" t="s">
        <v>93</v>
      </c>
      <c r="AU13" s="10" t="s">
        <v>94</v>
      </c>
      <c r="AV13" s="10" t="s">
        <v>95</v>
      </c>
      <c r="AW13" s="10" t="s">
        <v>96</v>
      </c>
      <c r="AX13" s="10" t="s">
        <v>97</v>
      </c>
      <c r="AY13" s="10" t="s">
        <v>98</v>
      </c>
      <c r="AZ13" s="10" t="s">
        <v>79</v>
      </c>
      <c r="BA13" s="10" t="s">
        <v>80</v>
      </c>
      <c r="BB13" s="10" t="s">
        <v>81</v>
      </c>
      <c r="BC13" s="10" t="s">
        <v>82</v>
      </c>
      <c r="BD13" s="10" t="s">
        <v>83</v>
      </c>
      <c r="BE13" s="10" t="s">
        <v>84</v>
      </c>
      <c r="BF13" s="10" t="s">
        <v>85</v>
      </c>
      <c r="BG13" s="10" t="s">
        <v>86</v>
      </c>
      <c r="BH13" s="10" t="s">
        <v>99</v>
      </c>
      <c r="BI13" s="10" t="s">
        <v>87</v>
      </c>
      <c r="BJ13" s="10" t="s">
        <v>88</v>
      </c>
      <c r="BK13" s="10" t="s">
        <v>100</v>
      </c>
      <c r="BL13" s="10" t="s">
        <v>101</v>
      </c>
      <c r="BM13" s="10" t="s">
        <v>102</v>
      </c>
      <c r="BN13" s="10" t="s">
        <v>103</v>
      </c>
      <c r="BO13" s="10" t="s">
        <v>104</v>
      </c>
      <c r="BP13" s="10" t="s">
        <v>105</v>
      </c>
      <c r="BQ13" s="10" t="s">
        <v>106</v>
      </c>
      <c r="BR13" s="10" t="s">
        <v>107</v>
      </c>
      <c r="BS13" s="10" t="s">
        <v>108</v>
      </c>
      <c r="BT13" s="10" t="s">
        <v>109</v>
      </c>
      <c r="BU13" s="10" t="s">
        <v>110</v>
      </c>
      <c r="BV13" s="10" t="s">
        <v>111</v>
      </c>
      <c r="BW13" s="10" t="s">
        <v>112</v>
      </c>
      <c r="BX13" s="10" t="s">
        <v>113</v>
      </c>
      <c r="BY13" s="10" t="s">
        <v>114</v>
      </c>
      <c r="BZ13" s="10" t="s">
        <v>115</v>
      </c>
      <c r="CA13" s="10" t="s">
        <v>116</v>
      </c>
      <c r="CB13" s="10" t="s">
        <v>117</v>
      </c>
      <c r="CC13" s="10" t="s">
        <v>118</v>
      </c>
      <c r="CD13" s="10" t="s">
        <v>119</v>
      </c>
      <c r="CE13" s="10" t="s">
        <v>120</v>
      </c>
      <c r="CF13" s="10" t="s">
        <v>121</v>
      </c>
      <c r="CG13" s="10" t="s">
        <v>122</v>
      </c>
      <c r="CH13" s="10" t="s">
        <v>123</v>
      </c>
      <c r="CI13" s="10" t="s">
        <v>124</v>
      </c>
      <c r="CJ13" s="10" t="s">
        <v>125</v>
      </c>
      <c r="CK13" s="10" t="s">
        <v>126</v>
      </c>
      <c r="CL13" s="10" t="s">
        <v>127</v>
      </c>
      <c r="CM13" s="10" t="s">
        <v>128</v>
      </c>
      <c r="CN13" s="10"/>
    </row>
    <row r="14" spans="2:92" ht="54.75" customHeight="1" x14ac:dyDescent="0.3">
      <c r="B14" s="149" t="s">
        <v>140</v>
      </c>
      <c r="C14" s="149"/>
      <c r="D14" s="6"/>
      <c r="F14" s="10">
        <f>D20</f>
        <v>0</v>
      </c>
      <c r="G14" s="10">
        <f>D22</f>
        <v>0</v>
      </c>
      <c r="H14" s="10">
        <f>D24</f>
        <v>0</v>
      </c>
      <c r="I14" s="10">
        <f>D26</f>
        <v>0</v>
      </c>
      <c r="J14" s="10">
        <f>D27</f>
        <v>0</v>
      </c>
      <c r="K14" s="10">
        <f>D28</f>
        <v>0</v>
      </c>
      <c r="L14" s="10">
        <f>D29</f>
        <v>0</v>
      </c>
      <c r="M14" s="10">
        <f>D30</f>
        <v>0</v>
      </c>
      <c r="N14" s="10" t="e">
        <f>#REF!</f>
        <v>#REF!</v>
      </c>
      <c r="O14" s="10" t="str">
        <f>D33</f>
        <v>НЕ СЕ ПОПЪЛВА</v>
      </c>
      <c r="P14" s="10">
        <f>D34</f>
        <v>0</v>
      </c>
      <c r="Q14" s="10">
        <f>D35</f>
        <v>0</v>
      </c>
      <c r="R14" s="10" t="str">
        <f>D36</f>
        <v>X</v>
      </c>
      <c r="S14" s="10" t="e">
        <f>#REF!</f>
        <v>#REF!</v>
      </c>
      <c r="T14" s="10">
        <f>IF(D39&gt;0,1,IF(D40&gt;0,2,IF(D41&gt;0,3,IF(D42&gt;0,4,0))))</f>
        <v>0</v>
      </c>
      <c r="U14" s="10">
        <f>IF(D44&gt;0,1,IF(D45&gt;0,2,IF(D46&gt;0,3,)))</f>
        <v>0</v>
      </c>
      <c r="V14" s="10">
        <f>D47</f>
        <v>0</v>
      </c>
      <c r="W14" s="10">
        <f>D48</f>
        <v>0</v>
      </c>
      <c r="X14" s="10">
        <f>D49</f>
        <v>0</v>
      </c>
      <c r="Y14" s="10">
        <f>D50</f>
        <v>0</v>
      </c>
      <c r="Z14" s="10">
        <f>D51</f>
        <v>0</v>
      </c>
      <c r="AA14" s="10">
        <f>IF(D53&gt;0,1,IF(D54&gt;0,2,0))</f>
        <v>0</v>
      </c>
      <c r="AB14" s="10">
        <f>IF(D56&gt;0,1,IF(D57&gt;0,2,0))</f>
        <v>0</v>
      </c>
      <c r="AC14" s="10">
        <f>D59</f>
        <v>0</v>
      </c>
      <c r="AD14" s="10">
        <f>D60</f>
        <v>0</v>
      </c>
      <c r="AE14" s="10">
        <f>D61</f>
        <v>0</v>
      </c>
      <c r="AF14" s="10">
        <f>D62</f>
        <v>0</v>
      </c>
      <c r="AG14" s="10">
        <f>D63</f>
        <v>0</v>
      </c>
      <c r="AH14" s="10">
        <f>D64</f>
        <v>0</v>
      </c>
      <c r="AI14" s="10">
        <f>IF(D66&gt;0,1,IF(D67&gt;0,2,IF(D68&gt;0,3,IF(D69&gt;0,4,IF(D70&gt;0,5,0)))))</f>
        <v>0</v>
      </c>
      <c r="AJ14" s="10" t="str">
        <f>D71</f>
        <v>НЕ СЕ ПОПЪЛВА</v>
      </c>
      <c r="AK14" s="10">
        <f>D73</f>
        <v>0</v>
      </c>
      <c r="AL14" s="10">
        <f>D74</f>
        <v>0</v>
      </c>
      <c r="AM14" s="10">
        <f>D75</f>
        <v>0</v>
      </c>
      <c r="AN14" s="10" t="str">
        <f>D76</f>
        <v>НЕ СЕ ПОПЪЛВА</v>
      </c>
      <c r="AO14" s="10">
        <f>IF(D78&gt;0,1,IF(D79&gt;0,2,0))</f>
        <v>0</v>
      </c>
      <c r="AP14" s="10">
        <f>D80</f>
        <v>0</v>
      </c>
      <c r="AQ14" s="10">
        <f>IF(D82&gt;0,1,IF(D83&gt;0,2,0))</f>
        <v>0</v>
      </c>
      <c r="AR14" s="10">
        <f>D84</f>
        <v>0</v>
      </c>
      <c r="AS14" s="10">
        <f>IF(D86&gt;0,1,IF(D87&gt;0,2,0))</f>
        <v>0</v>
      </c>
      <c r="AT14" s="10">
        <f>D88</f>
        <v>0</v>
      </c>
      <c r="AU14" s="10">
        <f>IF(D90&gt;0,1,0)</f>
        <v>0</v>
      </c>
      <c r="AV14" s="10">
        <f>IF(D91&gt;0,1,0)</f>
        <v>0</v>
      </c>
      <c r="AW14" s="10">
        <f>IF(D92&gt;0,1,0)</f>
        <v>0</v>
      </c>
      <c r="AX14" s="10">
        <f>IF(D93&gt;0,1,0)</f>
        <v>0</v>
      </c>
      <c r="AY14" s="10">
        <f>IF(D94&gt;0,1,0)</f>
        <v>0</v>
      </c>
      <c r="AZ14" s="10">
        <f>IF(D96&gt;0,1,IF(D97&gt;0,2,0))</f>
        <v>0</v>
      </c>
      <c r="BA14" s="10">
        <f>D98</f>
        <v>0</v>
      </c>
      <c r="BB14" s="10">
        <f>D100</f>
        <v>0</v>
      </c>
      <c r="BC14" s="10">
        <f>D101</f>
        <v>0</v>
      </c>
      <c r="BD14" s="10">
        <f>IF(D103&gt;0,1,IF(D104&gt;0,2,0))</f>
        <v>0</v>
      </c>
      <c r="BE14" s="10">
        <f>IF(D106&gt;0,1,IF(D107&gt;0,2,0))</f>
        <v>0</v>
      </c>
      <c r="BF14" s="10">
        <f>IF(D109&gt;0,1,IF(D110&gt;0,2,0))</f>
        <v>0</v>
      </c>
      <c r="BG14" s="10">
        <f>IF(D112&gt;0,1,IF(D113&gt;0,2,0))</f>
        <v>0</v>
      </c>
      <c r="BH14" s="10">
        <f>IF(D115&gt;0,1,IF(D116&gt;0,2,0))</f>
        <v>0</v>
      </c>
      <c r="BI14" s="10">
        <f>D118</f>
        <v>0</v>
      </c>
      <c r="BJ14" s="10">
        <f>D119</f>
        <v>0</v>
      </c>
      <c r="BK14" s="10">
        <f>D121</f>
        <v>0</v>
      </c>
      <c r="BL14" s="10">
        <f>D122</f>
        <v>0</v>
      </c>
      <c r="BM14" s="10" t="str">
        <f>D123</f>
        <v>НЕ СЕ ПОПЪЛВА</v>
      </c>
      <c r="BN14" s="10" t="str">
        <f>D130</f>
        <v>НЕ СЕ ПОПЪЛВА</v>
      </c>
      <c r="BO14" s="10" t="str">
        <f>D131</f>
        <v>НЕ СЕ ПОПЪЛВА</v>
      </c>
      <c r="BP14" s="10">
        <f>D132</f>
        <v>0</v>
      </c>
      <c r="BQ14" s="10">
        <f>D133</f>
        <v>0</v>
      </c>
      <c r="BR14" s="10">
        <f>D134</f>
        <v>0</v>
      </c>
      <c r="BS14" s="10">
        <f>D135</f>
        <v>0</v>
      </c>
      <c r="BT14" s="10">
        <f>D136</f>
        <v>0</v>
      </c>
      <c r="BU14" s="10">
        <f>D137</f>
        <v>0</v>
      </c>
      <c r="BV14" s="10">
        <f>D138</f>
        <v>0</v>
      </c>
      <c r="BW14" s="10">
        <f>D140</f>
        <v>0</v>
      </c>
      <c r="BX14" s="10">
        <f>D141</f>
        <v>0</v>
      </c>
      <c r="BY14" s="10">
        <f>D142</f>
        <v>0</v>
      </c>
      <c r="BZ14" s="10">
        <f>D144</f>
        <v>0</v>
      </c>
      <c r="CA14" s="10">
        <f>D145</f>
        <v>0</v>
      </c>
      <c r="CB14" s="10">
        <f>D146</f>
        <v>0</v>
      </c>
      <c r="CC14" s="10" t="str">
        <f>D147</f>
        <v>НЕ СЕ ПОПЪЛВА</v>
      </c>
      <c r="CD14" s="10" t="str">
        <f>D148</f>
        <v>НЕ СЕ ПОПЪЛВА</v>
      </c>
      <c r="CE14" s="10" t="str">
        <f>D149</f>
        <v>НЕ СЕ ПОПЪЛВА</v>
      </c>
      <c r="CF14" s="10" t="str">
        <f>D150</f>
        <v>НЕ СЕ ПОПЪЛВА</v>
      </c>
      <c r="CG14" s="10" t="str">
        <f>D151</f>
        <v>НЕ СЕ ПОПЪЛВА</v>
      </c>
      <c r="CH14" s="10" t="str">
        <f>D152</f>
        <v>НЕ СЕ ПОПЪЛВА</v>
      </c>
      <c r="CI14" s="10" t="str">
        <f>D153</f>
        <v>НЕ СЕ ПОПЪЛВА</v>
      </c>
      <c r="CJ14" s="10" t="str">
        <f>D154</f>
        <v>НЕ СЕ ПОПЪЛВА</v>
      </c>
      <c r="CK14" s="10">
        <f>D155</f>
        <v>0</v>
      </c>
      <c r="CL14" s="10">
        <f>D156</f>
        <v>0</v>
      </c>
      <c r="CM14" s="10" t="e">
        <f>#REF!</f>
        <v>#REF!</v>
      </c>
      <c r="CN14" s="10"/>
    </row>
    <row r="15" spans="2:92" ht="18" customHeight="1" x14ac:dyDescent="0.3">
      <c r="B15" s="43"/>
      <c r="C15" s="43"/>
      <c r="D15" s="4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</row>
    <row r="16" spans="2:92" ht="54.75" customHeight="1" x14ac:dyDescent="0.3">
      <c r="B16" s="154" t="s">
        <v>345</v>
      </c>
      <c r="C16" s="155"/>
      <c r="D16" s="1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</row>
    <row r="17" spans="2:4" ht="65.25" customHeight="1" x14ac:dyDescent="0.3">
      <c r="B17" s="44">
        <v>1</v>
      </c>
      <c r="C17" s="46" t="s">
        <v>130</v>
      </c>
      <c r="D17" s="8"/>
    </row>
    <row r="18" spans="2:4" ht="27.75" customHeight="1" x14ac:dyDescent="0.3">
      <c r="B18" s="50">
        <v>2</v>
      </c>
      <c r="C18" s="46" t="s">
        <v>135</v>
      </c>
      <c r="D18" s="8"/>
    </row>
    <row r="19" spans="2:4" ht="27.75" customHeight="1" x14ac:dyDescent="0.3">
      <c r="B19" s="50">
        <v>3</v>
      </c>
      <c r="C19" s="46" t="s">
        <v>142</v>
      </c>
      <c r="D19" s="8"/>
    </row>
    <row r="20" spans="2:4" ht="29.45" customHeight="1" x14ac:dyDescent="0.3">
      <c r="B20" s="47">
        <v>4</v>
      </c>
      <c r="C20" s="48" t="s">
        <v>247</v>
      </c>
      <c r="D20" s="49"/>
    </row>
    <row r="21" spans="2:4" ht="27.75" customHeight="1" x14ac:dyDescent="0.3">
      <c r="B21" s="50" t="s">
        <v>152</v>
      </c>
      <c r="C21" s="46" t="s">
        <v>241</v>
      </c>
      <c r="D21" s="8"/>
    </row>
    <row r="22" spans="2:4" ht="27.75" customHeight="1" x14ac:dyDescent="0.3">
      <c r="B22" s="50" t="s">
        <v>143</v>
      </c>
      <c r="C22" s="46" t="s">
        <v>5</v>
      </c>
      <c r="D22" s="8"/>
    </row>
    <row r="23" spans="2:4" ht="27.75" customHeight="1" x14ac:dyDescent="0.3">
      <c r="B23" s="50" t="s">
        <v>144</v>
      </c>
      <c r="C23" s="46" t="s">
        <v>278</v>
      </c>
      <c r="D23" s="8"/>
    </row>
    <row r="24" spans="2:4" ht="27.75" customHeight="1" x14ac:dyDescent="0.3">
      <c r="B24" s="50" t="s">
        <v>145</v>
      </c>
      <c r="C24" s="46" t="s">
        <v>6</v>
      </c>
      <c r="D24" s="8"/>
    </row>
    <row r="25" spans="2:4" ht="27.75" customHeight="1" x14ac:dyDescent="0.3">
      <c r="B25" s="50" t="s">
        <v>146</v>
      </c>
      <c r="C25" s="46" t="s">
        <v>0</v>
      </c>
      <c r="D25" s="8"/>
    </row>
    <row r="26" spans="2:4" ht="27.75" customHeight="1" x14ac:dyDescent="0.3">
      <c r="B26" s="50" t="s">
        <v>147</v>
      </c>
      <c r="C26" s="46" t="s">
        <v>134</v>
      </c>
      <c r="D26" s="8"/>
    </row>
    <row r="27" spans="2:4" ht="27.75" customHeight="1" x14ac:dyDescent="0.3">
      <c r="B27" s="50" t="s">
        <v>148</v>
      </c>
      <c r="C27" s="46" t="s">
        <v>8</v>
      </c>
      <c r="D27" s="8"/>
    </row>
    <row r="28" spans="2:4" ht="27.75" customHeight="1" x14ac:dyDescent="0.3">
      <c r="B28" s="50" t="s">
        <v>149</v>
      </c>
      <c r="C28" s="46" t="s">
        <v>7</v>
      </c>
      <c r="D28" s="8"/>
    </row>
    <row r="29" spans="2:4" ht="27.75" customHeight="1" x14ac:dyDescent="0.3">
      <c r="B29" s="50" t="s">
        <v>150</v>
      </c>
      <c r="C29" s="46" t="s">
        <v>3</v>
      </c>
      <c r="D29" s="8"/>
    </row>
    <row r="30" spans="2:4" ht="27.75" customHeight="1" x14ac:dyDescent="0.3">
      <c r="B30" s="50" t="s">
        <v>277</v>
      </c>
      <c r="C30" s="46" t="s">
        <v>1</v>
      </c>
      <c r="D30" s="8"/>
    </row>
    <row r="31" spans="2:4" ht="27.75" customHeight="1" x14ac:dyDescent="0.3">
      <c r="B31" s="50">
        <f>+B20+1</f>
        <v>5</v>
      </c>
      <c r="C31" s="46" t="s">
        <v>242</v>
      </c>
      <c r="D31" s="8"/>
    </row>
    <row r="32" spans="2:4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145">
        <f>B43+1</f>
        <v>11</v>
      </c>
      <c r="C47" s="53" t="s">
        <v>249</v>
      </c>
      <c r="D47" s="9"/>
    </row>
    <row r="48" spans="1:5" ht="47.25" x14ac:dyDescent="0.3">
      <c r="B48" s="145">
        <f>B47+1</f>
        <v>12</v>
      </c>
      <c r="C48" s="59" t="s">
        <v>250</v>
      </c>
      <c r="D48" s="9"/>
    </row>
    <row r="49" spans="2:5" ht="32.25" customHeight="1" x14ac:dyDescent="0.3">
      <c r="B49" s="145">
        <f>B48+1</f>
        <v>13</v>
      </c>
      <c r="C49" s="59" t="s">
        <v>251</v>
      </c>
      <c r="D49" s="9"/>
    </row>
    <row r="50" spans="2:5" ht="47.25" x14ac:dyDescent="0.3">
      <c r="B50" s="145">
        <f>B49+1</f>
        <v>14</v>
      </c>
      <c r="C50" s="59" t="s">
        <v>252</v>
      </c>
      <c r="D50" s="9"/>
    </row>
    <row r="51" spans="2:5" ht="30.75" customHeight="1" x14ac:dyDescent="0.3">
      <c r="B51" s="145">
        <f>B50+1</f>
        <v>15</v>
      </c>
      <c r="C51" s="59" t="s">
        <v>253</v>
      </c>
      <c r="D51" s="91"/>
    </row>
    <row r="52" spans="2:5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5" ht="16.5" customHeight="1" x14ac:dyDescent="0.3">
      <c r="B53" s="151"/>
      <c r="C53" s="65" t="s">
        <v>200</v>
      </c>
      <c r="D53" s="92"/>
    </row>
    <row r="54" spans="2:5" ht="16.5" customHeight="1" x14ac:dyDescent="0.3">
      <c r="B54" s="151"/>
      <c r="C54" s="65" t="s">
        <v>201</v>
      </c>
      <c r="D54" s="92"/>
    </row>
    <row r="55" spans="2:5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5" ht="17.25" customHeight="1" x14ac:dyDescent="0.3">
      <c r="B56" s="152"/>
      <c r="C56" s="65" t="s">
        <v>200</v>
      </c>
      <c r="D56" s="9"/>
    </row>
    <row r="57" spans="2:5" ht="17.25" customHeight="1" x14ac:dyDescent="0.3">
      <c r="B57" s="152"/>
      <c r="C57" s="65" t="s">
        <v>201</v>
      </c>
      <c r="D57" s="9"/>
    </row>
    <row r="58" spans="2:5" ht="31.5" x14ac:dyDescent="0.3">
      <c r="B58" s="151">
        <f>B55+1</f>
        <v>18</v>
      </c>
      <c r="C58" s="59" t="s">
        <v>350</v>
      </c>
      <c r="D58" s="60"/>
    </row>
    <row r="59" spans="2:5" ht="21.75" customHeight="1" x14ac:dyDescent="0.3">
      <c r="B59" s="151"/>
      <c r="C59" s="61" t="s">
        <v>21</v>
      </c>
      <c r="D59" s="11"/>
      <c r="E59" s="66"/>
    </row>
    <row r="60" spans="2:5" ht="21.75" customHeight="1" x14ac:dyDescent="0.3">
      <c r="B60" s="151"/>
      <c r="C60" s="61" t="s">
        <v>22</v>
      </c>
      <c r="D60" s="11"/>
      <c r="E60" s="66"/>
    </row>
    <row r="61" spans="2:5" ht="21.75" customHeight="1" x14ac:dyDescent="0.3">
      <c r="B61" s="151"/>
      <c r="C61" s="61" t="s">
        <v>23</v>
      </c>
      <c r="D61" s="11"/>
      <c r="E61" s="66"/>
    </row>
    <row r="62" spans="2:5" ht="21.75" customHeight="1" x14ac:dyDescent="0.3">
      <c r="B62" s="151"/>
      <c r="C62" s="61" t="s">
        <v>24</v>
      </c>
      <c r="D62" s="11"/>
      <c r="E62" s="66"/>
    </row>
    <row r="63" spans="2:5" ht="21.75" customHeight="1" x14ac:dyDescent="0.3">
      <c r="B63" s="151"/>
      <c r="C63" s="61" t="s">
        <v>25</v>
      </c>
      <c r="D63" s="11"/>
      <c r="E63" s="66"/>
    </row>
    <row r="64" spans="2:5" ht="35.25" customHeight="1" x14ac:dyDescent="0.3">
      <c r="B64" s="151"/>
      <c r="C64" s="61" t="s">
        <v>39</v>
      </c>
      <c r="D64" s="11"/>
      <c r="E64" s="66"/>
    </row>
    <row r="65" spans="2:5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</row>
    <row r="66" spans="2:5" ht="21.75" customHeight="1" x14ac:dyDescent="0.3">
      <c r="B66" s="151"/>
      <c r="C66" s="61" t="s">
        <v>34</v>
      </c>
      <c r="D66" s="11"/>
      <c r="E66" s="66"/>
    </row>
    <row r="67" spans="2:5" ht="21.75" customHeight="1" x14ac:dyDescent="0.3">
      <c r="B67" s="151"/>
      <c r="C67" s="61" t="s">
        <v>35</v>
      </c>
      <c r="D67" s="11"/>
      <c r="E67" s="66"/>
    </row>
    <row r="68" spans="2:5" ht="21.75" customHeight="1" x14ac:dyDescent="0.3">
      <c r="B68" s="151"/>
      <c r="C68" s="61" t="s">
        <v>36</v>
      </c>
      <c r="D68" s="11"/>
      <c r="E68" s="66"/>
    </row>
    <row r="69" spans="2:5" ht="21.75" customHeight="1" x14ac:dyDescent="0.3">
      <c r="B69" s="151"/>
      <c r="C69" s="61" t="s">
        <v>37</v>
      </c>
      <c r="D69" s="11"/>
      <c r="E69" s="66"/>
    </row>
    <row r="70" spans="2:5" ht="21.75" customHeight="1" x14ac:dyDescent="0.3">
      <c r="B70" s="151"/>
      <c r="C70" s="61" t="s">
        <v>38</v>
      </c>
      <c r="D70" s="11"/>
      <c r="E70" s="66"/>
    </row>
    <row r="71" spans="2:5" ht="31.5" x14ac:dyDescent="0.3">
      <c r="B71" s="145">
        <f>B65+1</f>
        <v>20</v>
      </c>
      <c r="C71" s="59" t="s">
        <v>26</v>
      </c>
      <c r="D71" s="95" t="s">
        <v>243</v>
      </c>
      <c r="E71" s="67"/>
    </row>
    <row r="72" spans="2:5" ht="31.5" x14ac:dyDescent="0.3">
      <c r="B72" s="151">
        <f>B71+1</f>
        <v>21</v>
      </c>
      <c r="C72" s="59" t="s">
        <v>27</v>
      </c>
      <c r="D72" s="95" t="s">
        <v>243</v>
      </c>
    </row>
    <row r="73" spans="2:5" ht="22.5" customHeight="1" x14ac:dyDescent="0.3">
      <c r="B73" s="151"/>
      <c r="C73" s="61" t="s">
        <v>202</v>
      </c>
      <c r="D73" s="11"/>
    </row>
    <row r="74" spans="2:5" ht="22.5" customHeight="1" x14ac:dyDescent="0.3">
      <c r="B74" s="151"/>
      <c r="C74" s="61" t="s">
        <v>203</v>
      </c>
      <c r="D74" s="11"/>
    </row>
    <row r="75" spans="2:5" ht="22.5" customHeight="1" x14ac:dyDescent="0.3">
      <c r="B75" s="151"/>
      <c r="C75" s="61" t="s">
        <v>204</v>
      </c>
      <c r="D75" s="11"/>
    </row>
    <row r="76" spans="2:5" ht="47.25" x14ac:dyDescent="0.3">
      <c r="B76" s="145">
        <f>B72+1</f>
        <v>22</v>
      </c>
      <c r="C76" s="59" t="s">
        <v>10</v>
      </c>
      <c r="D76" s="95" t="s">
        <v>243</v>
      </c>
    </row>
    <row r="77" spans="2:5" ht="45.75" customHeight="1" x14ac:dyDescent="0.3">
      <c r="B77" s="151">
        <f>B76+1</f>
        <v>23</v>
      </c>
      <c r="C77" s="59" t="s">
        <v>351</v>
      </c>
      <c r="D77" s="95"/>
      <c r="E77" s="2">
        <f>IF(AND(D78&gt;0,D79&gt;0),"грешка",0)</f>
        <v>0</v>
      </c>
    </row>
    <row r="78" spans="2:5" ht="19.899999999999999" customHeight="1" x14ac:dyDescent="0.3">
      <c r="B78" s="151"/>
      <c r="C78" s="56" t="s">
        <v>200</v>
      </c>
      <c r="D78" s="9"/>
    </row>
    <row r="79" spans="2:5" ht="19.899999999999999" customHeight="1" x14ac:dyDescent="0.3">
      <c r="B79" s="151"/>
      <c r="C79" s="56" t="s">
        <v>201</v>
      </c>
      <c r="D79" s="9"/>
    </row>
    <row r="80" spans="2:5" ht="54" customHeight="1" x14ac:dyDescent="0.3">
      <c r="B80" s="145">
        <f>B77+1</f>
        <v>24</v>
      </c>
      <c r="C80" s="69" t="s">
        <v>336</v>
      </c>
      <c r="D80" s="95"/>
    </row>
    <row r="81" spans="2:5" ht="78.75" x14ac:dyDescent="0.3">
      <c r="B81" s="150">
        <f>B80+1</f>
        <v>25</v>
      </c>
      <c r="C81" s="59" t="s">
        <v>352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.75" customHeight="1" x14ac:dyDescent="0.3">
      <c r="B84" s="145">
        <f>B81+1</f>
        <v>26</v>
      </c>
      <c r="C84" s="59" t="s">
        <v>353</v>
      </c>
      <c r="D84" s="95"/>
    </row>
    <row r="85" spans="2:5" ht="47.25" x14ac:dyDescent="0.3">
      <c r="B85" s="150">
        <f>B84+1</f>
        <v>27</v>
      </c>
      <c r="C85" s="46" t="s">
        <v>354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145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46" t="s">
        <v>340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355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5" ht="21" customHeight="1" x14ac:dyDescent="0.3">
      <c r="B97" s="151"/>
      <c r="C97" s="56" t="s">
        <v>201</v>
      </c>
      <c r="D97" s="9"/>
    </row>
    <row r="98" spans="1:5" ht="78.75" x14ac:dyDescent="0.3">
      <c r="B98" s="145">
        <f>B95+1</f>
        <v>31</v>
      </c>
      <c r="C98" s="46" t="s">
        <v>356</v>
      </c>
      <c r="D98" s="11"/>
    </row>
    <row r="99" spans="1:5" ht="24" customHeight="1" x14ac:dyDescent="0.3">
      <c r="B99" s="157" t="s">
        <v>11</v>
      </c>
      <c r="C99" s="157"/>
      <c r="D99" s="157"/>
    </row>
    <row r="100" spans="1:5" ht="47.25" x14ac:dyDescent="0.3">
      <c r="B100" s="145">
        <f>B98+1</f>
        <v>32</v>
      </c>
      <c r="C100" s="46" t="s">
        <v>259</v>
      </c>
      <c r="D100" s="11"/>
    </row>
    <row r="101" spans="1:5" s="70" customFormat="1" ht="141.75" x14ac:dyDescent="0.3">
      <c r="A101" s="77"/>
      <c r="B101" s="144">
        <f>B100+1</f>
        <v>33</v>
      </c>
      <c r="C101" s="53" t="s">
        <v>260</v>
      </c>
      <c r="D101" s="9"/>
    </row>
    <row r="102" spans="1:5" ht="63" x14ac:dyDescent="0.3">
      <c r="B102" s="151">
        <f>B101+1</f>
        <v>34</v>
      </c>
      <c r="C102" s="46" t="s">
        <v>357</v>
      </c>
      <c r="D102" s="45"/>
      <c r="E102" s="2">
        <f>IF(AND(D103&gt;0,D104&gt;0),"грешка",0)</f>
        <v>0</v>
      </c>
    </row>
    <row r="103" spans="1:5" ht="21" customHeight="1" x14ac:dyDescent="0.3">
      <c r="B103" s="151"/>
      <c r="C103" s="56" t="s">
        <v>200</v>
      </c>
      <c r="D103" s="11"/>
    </row>
    <row r="104" spans="1:5" ht="21" customHeight="1" x14ac:dyDescent="0.3">
      <c r="B104" s="151"/>
      <c r="C104" s="56" t="s">
        <v>201</v>
      </c>
      <c r="D104" s="11"/>
    </row>
    <row r="105" spans="1:5" ht="78.75" x14ac:dyDescent="0.3">
      <c r="B105" s="151">
        <f>B102+1</f>
        <v>35</v>
      </c>
      <c r="C105" s="72" t="s">
        <v>358</v>
      </c>
      <c r="D105" s="45"/>
      <c r="E105" s="2">
        <f>IF(AND(D106&gt;0,D107&gt;0),"грешка",0)</f>
        <v>0</v>
      </c>
    </row>
    <row r="106" spans="1:5" ht="21" customHeight="1" x14ac:dyDescent="0.3">
      <c r="B106" s="151"/>
      <c r="C106" s="56" t="s">
        <v>200</v>
      </c>
      <c r="D106" s="11"/>
    </row>
    <row r="107" spans="1:5" ht="21" customHeight="1" x14ac:dyDescent="0.3">
      <c r="B107" s="151"/>
      <c r="C107" s="56" t="s">
        <v>201</v>
      </c>
      <c r="D107" s="11"/>
    </row>
    <row r="108" spans="1:5" ht="63" x14ac:dyDescent="0.3">
      <c r="B108" s="151">
        <f>B105+1</f>
        <v>36</v>
      </c>
      <c r="C108" s="72" t="s">
        <v>359</v>
      </c>
      <c r="D108" s="45"/>
      <c r="E108" s="2">
        <f>IF(AND(D109&gt;0,D110&gt;0),"грешка",0)</f>
        <v>0</v>
      </c>
    </row>
    <row r="109" spans="1:5" ht="21" customHeight="1" x14ac:dyDescent="0.3">
      <c r="B109" s="151"/>
      <c r="C109" s="56" t="s">
        <v>200</v>
      </c>
      <c r="D109" s="11"/>
    </row>
    <row r="110" spans="1:5" ht="21" customHeight="1" x14ac:dyDescent="0.3">
      <c r="B110" s="151"/>
      <c r="C110" s="56" t="s">
        <v>201</v>
      </c>
      <c r="D110" s="11"/>
    </row>
    <row r="111" spans="1:5" ht="94.5" x14ac:dyDescent="0.3">
      <c r="B111" s="151">
        <f>B108+1</f>
        <v>37</v>
      </c>
      <c r="C111" s="46" t="s">
        <v>360</v>
      </c>
      <c r="D111" s="45"/>
      <c r="E111" s="2">
        <f>IF(AND(D112&gt;0,D113&gt;0),"грешка",0)</f>
        <v>0</v>
      </c>
    </row>
    <row r="112" spans="1:5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361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145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144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x14ac:dyDescent="0.3">
      <c r="B128" s="100"/>
      <c r="C128" s="75" t="s">
        <v>139</v>
      </c>
      <c r="D128" s="9"/>
    </row>
    <row r="129" spans="1:5" s="76" customFormat="1" ht="75.75" customHeight="1" x14ac:dyDescent="0.3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</row>
    <row r="130" spans="1:5" ht="22.9" customHeight="1" x14ac:dyDescent="0.3">
      <c r="B130" s="102"/>
      <c r="C130" s="98" t="s">
        <v>288</v>
      </c>
      <c r="D130" s="95" t="s">
        <v>243</v>
      </c>
      <c r="E130" s="77"/>
    </row>
    <row r="131" spans="1:5" ht="22.9" customHeight="1" x14ac:dyDescent="0.3">
      <c r="B131" s="102"/>
      <c r="C131" s="98" t="s">
        <v>287</v>
      </c>
      <c r="D131" s="95" t="s">
        <v>243</v>
      </c>
      <c r="E131" s="77"/>
    </row>
    <row r="132" spans="1:5" ht="22.9" customHeight="1" x14ac:dyDescent="0.3">
      <c r="A132" s="10">
        <f t="shared" ref="A132:A146" si="0">+IF(D132&gt;0,1,0)</f>
        <v>0</v>
      </c>
      <c r="B132" s="102"/>
      <c r="C132" s="98" t="s">
        <v>286</v>
      </c>
      <c r="D132" s="11"/>
      <c r="E132" s="77"/>
    </row>
    <row r="133" spans="1:5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</row>
    <row r="134" spans="1:5" ht="22.9" customHeight="1" x14ac:dyDescent="0.3">
      <c r="A134" s="10">
        <f t="shared" si="0"/>
        <v>0</v>
      </c>
      <c r="B134" s="102"/>
      <c r="C134" s="98" t="s">
        <v>284</v>
      </c>
      <c r="D134" s="11"/>
      <c r="E134" s="77"/>
    </row>
    <row r="135" spans="1:5" ht="22.9" customHeight="1" x14ac:dyDescent="0.3">
      <c r="A135" s="10">
        <f t="shared" si="0"/>
        <v>0</v>
      </c>
      <c r="B135" s="102"/>
      <c r="C135" s="98" t="s">
        <v>283</v>
      </c>
      <c r="D135" s="11"/>
      <c r="E135" s="77"/>
    </row>
    <row r="136" spans="1:5" ht="22.9" customHeight="1" x14ac:dyDescent="0.3">
      <c r="A136" s="10">
        <f t="shared" si="0"/>
        <v>0</v>
      </c>
      <c r="B136" s="102"/>
      <c r="C136" s="98" t="s">
        <v>282</v>
      </c>
      <c r="D136" s="11"/>
      <c r="E136" s="77"/>
    </row>
    <row r="137" spans="1:5" ht="22.9" customHeight="1" x14ac:dyDescent="0.3">
      <c r="A137" s="10">
        <f t="shared" si="0"/>
        <v>0</v>
      </c>
      <c r="B137" s="102"/>
      <c r="C137" s="98" t="s">
        <v>281</v>
      </c>
      <c r="D137" s="11"/>
      <c r="E137" s="77"/>
    </row>
    <row r="138" spans="1:5" ht="22.9" customHeight="1" x14ac:dyDescent="0.3">
      <c r="A138" s="10">
        <f t="shared" si="0"/>
        <v>0</v>
      </c>
      <c r="B138" s="102"/>
      <c r="C138" s="98" t="s">
        <v>280</v>
      </c>
      <c r="D138" s="11"/>
      <c r="E138" s="77"/>
    </row>
    <row r="139" spans="1:5" ht="22.9" customHeight="1" x14ac:dyDescent="0.3">
      <c r="A139" s="10">
        <f t="shared" si="0"/>
        <v>0</v>
      </c>
      <c r="B139" s="102"/>
      <c r="C139" s="98" t="s">
        <v>279</v>
      </c>
      <c r="D139" s="11"/>
      <c r="E139" s="77"/>
    </row>
    <row r="140" spans="1:5" ht="22.9" customHeight="1" x14ac:dyDescent="0.3">
      <c r="A140" s="10">
        <f t="shared" si="0"/>
        <v>0</v>
      </c>
      <c r="B140" s="102"/>
      <c r="C140" s="161" t="s">
        <v>362</v>
      </c>
      <c r="D140" s="11"/>
      <c r="E140" s="77"/>
    </row>
    <row r="141" spans="1:5" ht="22.9" customHeight="1" x14ac:dyDescent="0.3">
      <c r="A141" s="10">
        <f t="shared" si="0"/>
        <v>0</v>
      </c>
      <c r="B141" s="102"/>
      <c r="C141" s="161" t="s">
        <v>363</v>
      </c>
      <c r="D141" s="11"/>
      <c r="E141" s="77"/>
    </row>
    <row r="142" spans="1:5" ht="22.9" customHeight="1" x14ac:dyDescent="0.3">
      <c r="A142" s="10">
        <f t="shared" si="0"/>
        <v>0</v>
      </c>
      <c r="B142" s="102"/>
      <c r="C142" s="161" t="s">
        <v>364</v>
      </c>
      <c r="D142" s="11"/>
      <c r="E142" s="77"/>
    </row>
    <row r="143" spans="1:5" ht="22.9" customHeight="1" x14ac:dyDescent="0.3">
      <c r="A143" s="10">
        <f t="shared" si="0"/>
        <v>0</v>
      </c>
      <c r="B143" s="102"/>
      <c r="C143" s="161" t="s">
        <v>365</v>
      </c>
      <c r="D143" s="11"/>
      <c r="E143" s="77"/>
    </row>
    <row r="144" spans="1:5" ht="22.9" customHeight="1" x14ac:dyDescent="0.3">
      <c r="A144" s="10">
        <f t="shared" si="0"/>
        <v>0</v>
      </c>
      <c r="B144" s="102"/>
      <c r="C144" s="161" t="s">
        <v>366</v>
      </c>
      <c r="D144" s="11"/>
      <c r="E144" s="77"/>
    </row>
    <row r="145" spans="1:5" ht="22.9" customHeight="1" x14ac:dyDescent="0.3">
      <c r="A145" s="10">
        <f t="shared" si="0"/>
        <v>0</v>
      </c>
      <c r="B145" s="102"/>
      <c r="C145" s="98" t="s">
        <v>294</v>
      </c>
      <c r="D145" s="11"/>
      <c r="E145" s="77"/>
    </row>
    <row r="146" spans="1:5" ht="22.9" customHeight="1" x14ac:dyDescent="0.3">
      <c r="A146" s="10">
        <f t="shared" si="0"/>
        <v>0</v>
      </c>
      <c r="B146" s="102"/>
      <c r="C146" s="98" t="s">
        <v>295</v>
      </c>
      <c r="D146" s="11"/>
      <c r="E146" s="4">
        <f>IF(OR(D147&gt;0,D148&gt;0),1,0)</f>
        <v>1</v>
      </c>
    </row>
    <row r="147" spans="1:5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</row>
    <row r="148" spans="1:5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</row>
    <row r="149" spans="1:5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</row>
    <row r="150" spans="1:5" ht="22.9" customHeight="1" x14ac:dyDescent="0.3">
      <c r="B150" s="102"/>
      <c r="C150" s="98" t="s">
        <v>326</v>
      </c>
      <c r="D150" s="95" t="s">
        <v>243</v>
      </c>
      <c r="E150" s="10"/>
    </row>
    <row r="151" spans="1:5" ht="22.9" customHeight="1" x14ac:dyDescent="0.3">
      <c r="B151" s="102"/>
      <c r="C151" s="98" t="s">
        <v>327</v>
      </c>
      <c r="D151" s="95" t="s">
        <v>243</v>
      </c>
      <c r="E151" s="10"/>
    </row>
    <row r="152" spans="1:5" ht="22.9" customHeight="1" x14ac:dyDescent="0.3">
      <c r="B152" s="102"/>
      <c r="C152" s="98" t="s">
        <v>328</v>
      </c>
      <c r="D152" s="95" t="s">
        <v>243</v>
      </c>
      <c r="E152" s="10"/>
    </row>
    <row r="153" spans="1:5" ht="22.9" customHeight="1" x14ac:dyDescent="0.3">
      <c r="B153" s="102"/>
      <c r="C153" s="98" t="s">
        <v>329</v>
      </c>
      <c r="D153" s="95" t="s">
        <v>243</v>
      </c>
      <c r="E153" s="10"/>
    </row>
    <row r="154" spans="1:5" ht="22.9" customHeight="1" x14ac:dyDescent="0.3">
      <c r="B154" s="102"/>
      <c r="C154" s="99" t="s">
        <v>330</v>
      </c>
      <c r="D154" s="95" t="s">
        <v>243</v>
      </c>
      <c r="E154" s="4">
        <f>IF(OR(D155&gt;0,D156&gt;0),1,0)</f>
        <v>0</v>
      </c>
    </row>
    <row r="155" spans="1:5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</row>
    <row r="156" spans="1:5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</row>
    <row r="157" spans="1:5" ht="24" customHeight="1" x14ac:dyDescent="0.3">
      <c r="B157" s="157" t="s">
        <v>261</v>
      </c>
      <c r="C157" s="157"/>
      <c r="D157" s="157"/>
    </row>
    <row r="158" spans="1:5" ht="24" customHeight="1" x14ac:dyDescent="0.3">
      <c r="B158" s="78"/>
      <c r="C158" s="79" t="s">
        <v>262</v>
      </c>
      <c r="D158" s="78"/>
    </row>
    <row r="159" spans="1:5" ht="31.5" x14ac:dyDescent="0.3">
      <c r="B159" s="45">
        <v>1</v>
      </c>
      <c r="C159" s="46" t="s">
        <v>263</v>
      </c>
      <c r="D159" s="11"/>
    </row>
    <row r="160" spans="1:5" ht="21.6" customHeight="1" x14ac:dyDescent="0.3">
      <c r="B160" s="45">
        <f>+B159+1</f>
        <v>2</v>
      </c>
      <c r="C160" s="46" t="s">
        <v>264</v>
      </c>
      <c r="D160" s="11"/>
    </row>
    <row r="161" spans="2:4" x14ac:dyDescent="0.3">
      <c r="B161" s="45">
        <f t="shared" ref="B161:B166" si="1">+B160+1</f>
        <v>3</v>
      </c>
      <c r="C161" s="46" t="s">
        <v>346</v>
      </c>
      <c r="D161" s="11"/>
    </row>
    <row r="162" spans="2:4" ht="31.5" x14ac:dyDescent="0.3">
      <c r="B162" s="45">
        <f t="shared" si="1"/>
        <v>4</v>
      </c>
      <c r="C162" s="46" t="s">
        <v>266</v>
      </c>
      <c r="D162" s="11"/>
    </row>
    <row r="163" spans="2:4" ht="47.25" x14ac:dyDescent="0.3">
      <c r="B163" s="45">
        <f t="shared" si="1"/>
        <v>5</v>
      </c>
      <c r="C163" s="46" t="s">
        <v>344</v>
      </c>
      <c r="D163" s="11"/>
    </row>
    <row r="164" spans="2:4" ht="78.75" x14ac:dyDescent="0.3">
      <c r="B164" s="45">
        <f t="shared" si="1"/>
        <v>6</v>
      </c>
      <c r="C164" s="46" t="s">
        <v>347</v>
      </c>
      <c r="D164" s="11"/>
    </row>
    <row r="165" spans="2:4" ht="48" x14ac:dyDescent="0.3">
      <c r="B165" s="45">
        <f t="shared" si="1"/>
        <v>7</v>
      </c>
      <c r="C165" s="80" t="s">
        <v>207</v>
      </c>
      <c r="D165" s="11"/>
    </row>
    <row r="166" spans="2:4" ht="48" x14ac:dyDescent="0.3">
      <c r="B166" s="45">
        <f t="shared" si="1"/>
        <v>8</v>
      </c>
      <c r="C166" s="80" t="s">
        <v>240</v>
      </c>
      <c r="D166" s="11"/>
    </row>
    <row r="168" spans="2:4" ht="60" customHeight="1" x14ac:dyDescent="0.3">
      <c r="C168" s="39" t="s">
        <v>348</v>
      </c>
      <c r="D168" s="146"/>
    </row>
    <row r="169" spans="2:4" x14ac:dyDescent="0.3">
      <c r="C169" s="39" t="s">
        <v>349</v>
      </c>
      <c r="D169" s="146"/>
    </row>
  </sheetData>
  <sheetProtection formatCells="0" formatColumns="0" formatRows="0" selectLockedCells="1"/>
  <mergeCells count="28">
    <mergeCell ref="B38:B42"/>
    <mergeCell ref="B11:D11"/>
    <mergeCell ref="B13:D13"/>
    <mergeCell ref="B14:C14"/>
    <mergeCell ref="B16:D16"/>
    <mergeCell ref="B37:D37"/>
    <mergeCell ref="B99:D99"/>
    <mergeCell ref="B43:B46"/>
    <mergeCell ref="B52:B54"/>
    <mergeCell ref="B55:B57"/>
    <mergeCell ref="B58:B64"/>
    <mergeCell ref="B65:B70"/>
    <mergeCell ref="B72:B75"/>
    <mergeCell ref="B77:B79"/>
    <mergeCell ref="B81:B83"/>
    <mergeCell ref="B85:B87"/>
    <mergeCell ref="B89:B94"/>
    <mergeCell ref="B95:B97"/>
    <mergeCell ref="B120:B122"/>
    <mergeCell ref="B124:D124"/>
    <mergeCell ref="C129:D129"/>
    <mergeCell ref="B157:D157"/>
    <mergeCell ref="B102:B104"/>
    <mergeCell ref="B105:B107"/>
    <mergeCell ref="B108:B110"/>
    <mergeCell ref="B111:B113"/>
    <mergeCell ref="B114:B116"/>
    <mergeCell ref="B117:B119"/>
  </mergeCells>
  <conditionalFormatting sqref="E38">
    <cfRule type="cellIs" dxfId="419" priority="21" operator="greaterThan">
      <formula>0</formula>
    </cfRule>
  </conditionalFormatting>
  <conditionalFormatting sqref="E43">
    <cfRule type="cellIs" dxfId="418" priority="20" operator="greaterThan">
      <formula>0</formula>
    </cfRule>
  </conditionalFormatting>
  <conditionalFormatting sqref="E52">
    <cfRule type="cellIs" dxfId="417" priority="19" operator="greaterThan">
      <formula>0</formula>
    </cfRule>
  </conditionalFormatting>
  <conditionalFormatting sqref="E55">
    <cfRule type="cellIs" dxfId="416" priority="18" operator="greaterThan">
      <formula>0</formula>
    </cfRule>
  </conditionalFormatting>
  <conditionalFormatting sqref="E65">
    <cfRule type="cellIs" dxfId="415" priority="17" operator="greaterThan">
      <formula>0</formula>
    </cfRule>
  </conditionalFormatting>
  <conditionalFormatting sqref="E77">
    <cfRule type="cellIs" dxfId="414" priority="16" operator="greaterThan">
      <formula>0</formula>
    </cfRule>
  </conditionalFormatting>
  <conditionalFormatting sqref="E81">
    <cfRule type="cellIs" dxfId="413" priority="15" operator="greaterThan">
      <formula>0</formula>
    </cfRule>
  </conditionalFormatting>
  <conditionalFormatting sqref="E85">
    <cfRule type="cellIs" dxfId="412" priority="14" operator="greaterThan">
      <formula>0</formula>
    </cfRule>
  </conditionalFormatting>
  <conditionalFormatting sqref="E95">
    <cfRule type="cellIs" dxfId="411" priority="13" operator="greaterThan">
      <formula>0</formula>
    </cfRule>
  </conditionalFormatting>
  <conditionalFormatting sqref="E102">
    <cfRule type="cellIs" dxfId="410" priority="12" operator="greaterThan">
      <formula>0</formula>
    </cfRule>
  </conditionalFormatting>
  <conditionalFormatting sqref="E105">
    <cfRule type="cellIs" dxfId="409" priority="11" operator="greaterThan">
      <formula>0</formula>
    </cfRule>
  </conditionalFormatting>
  <conditionalFormatting sqref="E108">
    <cfRule type="cellIs" dxfId="408" priority="10" operator="greaterThan">
      <formula>0</formula>
    </cfRule>
  </conditionalFormatting>
  <conditionalFormatting sqref="E111">
    <cfRule type="cellIs" dxfId="407" priority="9" operator="greaterThan">
      <formula>0</formula>
    </cfRule>
  </conditionalFormatting>
  <conditionalFormatting sqref="E114">
    <cfRule type="cellIs" dxfId="406" priority="8" operator="greaterThan">
      <formula>0</formula>
    </cfRule>
  </conditionalFormatting>
  <conditionalFormatting sqref="E156">
    <cfRule type="cellIs" dxfId="405" priority="7" operator="greaterThan">
      <formula>0</formula>
    </cfRule>
  </conditionalFormatting>
  <conditionalFormatting sqref="E149">
    <cfRule type="cellIs" dxfId="404" priority="6" operator="greaterThan">
      <formula>0</formula>
    </cfRule>
  </conditionalFormatting>
  <conditionalFormatting sqref="E147">
    <cfRule type="cellIs" dxfId="403" priority="5" operator="greaterThan">
      <formula>0</formula>
    </cfRule>
  </conditionalFormatting>
  <conditionalFormatting sqref="E130">
    <cfRule type="cellIs" dxfId="402" priority="4" operator="greaterThan">
      <formula>0</formula>
    </cfRule>
  </conditionalFormatting>
  <conditionalFormatting sqref="E129">
    <cfRule type="cellIs" dxfId="401" priority="3" operator="greaterThan">
      <formula>0</formula>
    </cfRule>
  </conditionalFormatting>
  <conditionalFormatting sqref="E155">
    <cfRule type="cellIs" dxfId="400" priority="2" operator="greaterThan">
      <formula>0</formula>
    </cfRule>
  </conditionalFormatting>
  <conditionalFormatting sqref="E89">
    <cfRule type="cellIs" dxfId="399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+'18К'!E1+1</f>
        <v>19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ОПОС_19К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41" priority="21" operator="greaterThan">
      <formula>0</formula>
    </cfRule>
  </conditionalFormatting>
  <conditionalFormatting sqref="E43">
    <cfRule type="cellIs" dxfId="40" priority="20" operator="greaterThan">
      <formula>0</formula>
    </cfRule>
  </conditionalFormatting>
  <conditionalFormatting sqref="E52">
    <cfRule type="cellIs" dxfId="39" priority="19" operator="greaterThan">
      <formula>0</formula>
    </cfRule>
  </conditionalFormatting>
  <conditionalFormatting sqref="E55">
    <cfRule type="cellIs" dxfId="38" priority="18" operator="greaterThan">
      <formula>0</formula>
    </cfRule>
  </conditionalFormatting>
  <conditionalFormatting sqref="E65">
    <cfRule type="cellIs" dxfId="37" priority="17" operator="greaterThan">
      <formula>0</formula>
    </cfRule>
  </conditionalFormatting>
  <conditionalFormatting sqref="E77">
    <cfRule type="cellIs" dxfId="36" priority="16" operator="greaterThan">
      <formula>0</formula>
    </cfRule>
  </conditionalFormatting>
  <conditionalFormatting sqref="E81">
    <cfRule type="cellIs" dxfId="35" priority="15" operator="greaterThan">
      <formula>0</formula>
    </cfRule>
  </conditionalFormatting>
  <conditionalFormatting sqref="E85">
    <cfRule type="cellIs" dxfId="34" priority="14" operator="greaterThan">
      <formula>0</formula>
    </cfRule>
  </conditionalFormatting>
  <conditionalFormatting sqref="E95">
    <cfRule type="cellIs" dxfId="33" priority="13" operator="greaterThan">
      <formula>0</formula>
    </cfRule>
  </conditionalFormatting>
  <conditionalFormatting sqref="E102">
    <cfRule type="cellIs" dxfId="32" priority="12" operator="greaterThan">
      <formula>0</formula>
    </cfRule>
  </conditionalFormatting>
  <conditionalFormatting sqref="E105">
    <cfRule type="cellIs" dxfId="31" priority="11" operator="greaterThan">
      <formula>0</formula>
    </cfRule>
  </conditionalFormatting>
  <conditionalFormatting sqref="E108">
    <cfRule type="cellIs" dxfId="30" priority="10" operator="greaterThan">
      <formula>0</formula>
    </cfRule>
  </conditionalFormatting>
  <conditionalFormatting sqref="E111">
    <cfRule type="cellIs" dxfId="29" priority="9" operator="greaterThan">
      <formula>0</formula>
    </cfRule>
  </conditionalFormatting>
  <conditionalFormatting sqref="E114">
    <cfRule type="cellIs" dxfId="28" priority="8" operator="greaterThan">
      <formula>0</formula>
    </cfRule>
  </conditionalFormatting>
  <conditionalFormatting sqref="E156">
    <cfRule type="cellIs" dxfId="27" priority="7" operator="greaterThan">
      <formula>0</formula>
    </cfRule>
  </conditionalFormatting>
  <conditionalFormatting sqref="E149">
    <cfRule type="cellIs" dxfId="26" priority="6" operator="greaterThan">
      <formula>0</formula>
    </cfRule>
  </conditionalFormatting>
  <conditionalFormatting sqref="E147">
    <cfRule type="cellIs" dxfId="25" priority="5" operator="greaterThan">
      <formula>0</formula>
    </cfRule>
  </conditionalFormatting>
  <conditionalFormatting sqref="E130">
    <cfRule type="cellIs" dxfId="24" priority="4" operator="greaterThan">
      <formula>0</formula>
    </cfRule>
  </conditionalFormatting>
  <conditionalFormatting sqref="E129">
    <cfRule type="cellIs" dxfId="23" priority="3" operator="greaterThan">
      <formula>0</formula>
    </cfRule>
  </conditionalFormatting>
  <conditionalFormatting sqref="E155">
    <cfRule type="cellIs" dxfId="22" priority="2" operator="greaterThan">
      <formula>0</formula>
    </cfRule>
  </conditionalFormatting>
  <conditionalFormatting sqref="E89">
    <cfRule type="cellIs" dxfId="21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+'19К'!E1+1</f>
        <v>20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ОПОС_20К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20" priority="21" operator="greaterThan">
      <formula>0</formula>
    </cfRule>
  </conditionalFormatting>
  <conditionalFormatting sqref="E43">
    <cfRule type="cellIs" dxfId="19" priority="20" operator="greaterThan">
      <formula>0</formula>
    </cfRule>
  </conditionalFormatting>
  <conditionalFormatting sqref="E52">
    <cfRule type="cellIs" dxfId="18" priority="19" operator="greaterThan">
      <formula>0</formula>
    </cfRule>
  </conditionalFormatting>
  <conditionalFormatting sqref="E55">
    <cfRule type="cellIs" dxfId="17" priority="18" operator="greaterThan">
      <formula>0</formula>
    </cfRule>
  </conditionalFormatting>
  <conditionalFormatting sqref="E65">
    <cfRule type="cellIs" dxfId="16" priority="17" operator="greaterThan">
      <formula>0</formula>
    </cfRule>
  </conditionalFormatting>
  <conditionalFormatting sqref="E77">
    <cfRule type="cellIs" dxfId="15" priority="16" operator="greaterThan">
      <formula>0</formula>
    </cfRule>
  </conditionalFormatting>
  <conditionalFormatting sqref="E81">
    <cfRule type="cellIs" dxfId="14" priority="15" operator="greaterThan">
      <formula>0</formula>
    </cfRule>
  </conditionalFormatting>
  <conditionalFormatting sqref="E85">
    <cfRule type="cellIs" dxfId="13" priority="14" operator="greaterThan">
      <formula>0</formula>
    </cfRule>
  </conditionalFormatting>
  <conditionalFormatting sqref="E95">
    <cfRule type="cellIs" dxfId="12" priority="13" operator="greaterThan">
      <formula>0</formula>
    </cfRule>
  </conditionalFormatting>
  <conditionalFormatting sqref="E102">
    <cfRule type="cellIs" dxfId="11" priority="12" operator="greaterThan">
      <formula>0</formula>
    </cfRule>
  </conditionalFormatting>
  <conditionalFormatting sqref="E105">
    <cfRule type="cellIs" dxfId="10" priority="11" operator="greaterThan">
      <formula>0</formula>
    </cfRule>
  </conditionalFormatting>
  <conditionalFormatting sqref="E108">
    <cfRule type="cellIs" dxfId="9" priority="10" operator="greaterThan">
      <formula>0</formula>
    </cfRule>
  </conditionalFormatting>
  <conditionalFormatting sqref="E111">
    <cfRule type="cellIs" dxfId="8" priority="9" operator="greaterThan">
      <formula>0</formula>
    </cfRule>
  </conditionalFormatting>
  <conditionalFormatting sqref="E114">
    <cfRule type="cellIs" dxfId="7" priority="8" operator="greaterThan">
      <formula>0</formula>
    </cfRule>
  </conditionalFormatting>
  <conditionalFormatting sqref="E156">
    <cfRule type="cellIs" dxfId="6" priority="7" operator="greaterThan">
      <formula>0</formula>
    </cfRule>
  </conditionalFormatting>
  <conditionalFormatting sqref="E149">
    <cfRule type="cellIs" dxfId="5" priority="6" operator="greaterThan">
      <formula>0</formula>
    </cfRule>
  </conditionalFormatting>
  <conditionalFormatting sqref="E147">
    <cfRule type="cellIs" dxfId="4" priority="5" operator="greaterThan">
      <formula>0</formula>
    </cfRule>
  </conditionalFormatting>
  <conditionalFormatting sqref="E130">
    <cfRule type="cellIs" dxfId="3" priority="4" operator="greaterThan">
      <formula>0</formula>
    </cfRule>
  </conditionalFormatting>
  <conditionalFormatting sqref="E129">
    <cfRule type="cellIs" dxfId="2" priority="3" operator="greaterThan">
      <formula>0</formula>
    </cfRule>
  </conditionalFormatting>
  <conditionalFormatting sqref="E155">
    <cfRule type="cellIs" dxfId="1" priority="2" operator="greaterThan">
      <formula>0</formula>
    </cfRule>
  </conditionalFormatting>
  <conditionalFormatting sqref="E89">
    <cfRule type="cellIs" dxfId="0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zoomScale="80" zoomScaleNormal="80" workbookViewId="0">
      <selection activeCell="B1" sqref="B1"/>
    </sheetView>
  </sheetViews>
  <sheetFormatPr defaultRowHeight="15" x14ac:dyDescent="0.25"/>
  <cols>
    <col min="1" max="1" width="3.42578125" customWidth="1"/>
    <col min="2" max="2" width="14.5703125" customWidth="1"/>
    <col min="3" max="3" width="34.7109375" customWidth="1"/>
    <col min="4" max="4" width="39.42578125" customWidth="1"/>
    <col min="5" max="5" width="10.7109375" customWidth="1"/>
    <col min="6" max="6" width="9" customWidth="1"/>
    <col min="7" max="13" width="18.42578125" style="88" customWidth="1"/>
  </cols>
  <sheetData>
    <row r="2" spans="1:13" ht="120" x14ac:dyDescent="0.25">
      <c r="B2" s="88" t="s">
        <v>233</v>
      </c>
      <c r="C2" t="s">
        <v>130</v>
      </c>
      <c r="D2" t="s">
        <v>230</v>
      </c>
      <c r="E2" t="s">
        <v>231</v>
      </c>
      <c r="F2" s="89" t="s">
        <v>232</v>
      </c>
      <c r="G2" s="88" t="s">
        <v>239</v>
      </c>
      <c r="H2" s="88" t="s">
        <v>238</v>
      </c>
      <c r="I2" s="88" t="s">
        <v>235</v>
      </c>
      <c r="J2" s="88" t="s">
        <v>226</v>
      </c>
      <c r="K2" s="88" t="s">
        <v>234</v>
      </c>
      <c r="L2" s="88" t="s">
        <v>237</v>
      </c>
      <c r="M2" s="88" t="s">
        <v>236</v>
      </c>
    </row>
    <row r="3" spans="1:13" x14ac:dyDescent="0.25">
      <c r="A3">
        <f>+'1К'!$E$1</f>
        <v>1</v>
      </c>
      <c r="B3" s="88">
        <f>IF(E3&gt;0,'1К'!$D$2,0)</f>
        <v>0</v>
      </c>
      <c r="C3">
        <f>IF(E3&gt;0,'1К'!$D$17,0)</f>
        <v>0</v>
      </c>
      <c r="D3" s="88">
        <f>IFERROR(VLOOKUP(1,'1К'!$A$130:$D$146,3,FALSE),0)</f>
        <v>0</v>
      </c>
      <c r="E3">
        <f>IF(D3&gt;0,1,0)</f>
        <v>0</v>
      </c>
      <c r="F3" s="90">
        <f>SUM(G3:M3)</f>
        <v>0</v>
      </c>
      <c r="G3" s="88">
        <f>+IF(E3&gt;0,'1К'!$E$172,0)</f>
        <v>0</v>
      </c>
      <c r="H3" s="88">
        <f>+IF(E3&gt;0,'1К'!$E$173,0)</f>
        <v>0</v>
      </c>
      <c r="I3" s="88">
        <f>+IF(E3&gt;0,'1К'!$E$174,0)</f>
        <v>0</v>
      </c>
      <c r="J3" s="88">
        <f>+IF(E3&gt;0,'1К'!$E$175,0)</f>
        <v>0</v>
      </c>
      <c r="K3" s="88">
        <f>+IF(E3&gt;0,'1К'!$E$178,0)</f>
        <v>0</v>
      </c>
      <c r="L3" s="88">
        <f>+IF(E3&gt;0,'1К'!$E$182,0)</f>
        <v>0</v>
      </c>
      <c r="M3" s="88">
        <f>+IF(E3&gt;0,'1К'!$E$187,0)</f>
        <v>0</v>
      </c>
    </row>
    <row r="4" spans="1:13" x14ac:dyDescent="0.25">
      <c r="A4">
        <f>+'1К'!$E$1</f>
        <v>1</v>
      </c>
      <c r="B4" s="88">
        <f>IF(E4&gt;0,'1К'!$D$2,0)</f>
        <v>0</v>
      </c>
      <c r="C4">
        <f>IF(E4&gt;0,'1К'!$D$17,0)</f>
        <v>0</v>
      </c>
      <c r="D4" s="88">
        <f>+IF('1К'!$D$155&gt;0,'1К'!$C$155,0)</f>
        <v>0</v>
      </c>
      <c r="E4">
        <f>+IF('1К'!$D$155&gt;0,'1К'!$D$155,0)</f>
        <v>0</v>
      </c>
      <c r="F4" s="90">
        <f t="shared" ref="F4:F5" si="0">SUM(G4:M4)</f>
        <v>0</v>
      </c>
      <c r="G4" s="88">
        <f>+IF(E4&gt;0,'1К'!$E$172,0)</f>
        <v>0</v>
      </c>
      <c r="H4" s="88">
        <f>+IF(E4&gt;0,'1К'!$E$173,0)</f>
        <v>0</v>
      </c>
      <c r="I4" s="88">
        <f>+IF(E4&gt;0,'1К'!$E$174,0)</f>
        <v>0</v>
      </c>
      <c r="J4" s="88">
        <f>+IF(E4&gt;0,'1К'!$E$175,0)</f>
        <v>0</v>
      </c>
      <c r="K4" s="88">
        <f>+IF(E4&gt;0,'1К'!$E$178,0)</f>
        <v>0</v>
      </c>
      <c r="L4" s="88">
        <f>+IF(E4&gt;0,'1К'!$E$182,0)</f>
        <v>0</v>
      </c>
      <c r="M4" s="88">
        <f>+IF(E4&gt;0,'1К'!$E$187,0)</f>
        <v>0</v>
      </c>
    </row>
    <row r="5" spans="1:13" x14ac:dyDescent="0.25">
      <c r="A5">
        <f>+'1К'!$E$1</f>
        <v>1</v>
      </c>
      <c r="B5" s="88">
        <f>IF(E5&gt;0,'1К'!$D$2,0)</f>
        <v>0</v>
      </c>
      <c r="C5">
        <f>IF(E5&gt;0,'1К'!$D$17,0)</f>
        <v>0</v>
      </c>
      <c r="D5" s="88">
        <f>+IF('1К'!$D$156&gt;0,'1К'!$C$156,0)</f>
        <v>0</v>
      </c>
      <c r="E5">
        <f>+IF('1К'!$D$156&gt;0,'1К'!$D$156,0)</f>
        <v>0</v>
      </c>
      <c r="F5" s="90">
        <f t="shared" si="0"/>
        <v>0</v>
      </c>
      <c r="G5" s="88">
        <f>+IF(E5&gt;0,'1К'!$E$172,0)</f>
        <v>0</v>
      </c>
      <c r="H5" s="88">
        <f>+IF(E5&gt;0,'1К'!$E$173,0)</f>
        <v>0</v>
      </c>
      <c r="I5" s="88">
        <f>+IF(E5&gt;0,'1К'!$E$174,0)</f>
        <v>0</v>
      </c>
      <c r="J5" s="88">
        <f>+IF(E5&gt;0,'1К'!$E$175,0)</f>
        <v>0</v>
      </c>
      <c r="K5" s="88">
        <f>+IF(E5&gt;0,'1К'!$E$178,0)</f>
        <v>0</v>
      </c>
      <c r="L5" s="88">
        <f>+IF(E5&gt;0,'1К'!$E$182,0)</f>
        <v>0</v>
      </c>
      <c r="M5" s="88">
        <f>+IF(E5&gt;0,'1К'!$E$187,0)</f>
        <v>0</v>
      </c>
    </row>
    <row r="6" spans="1:13" x14ac:dyDescent="0.25">
      <c r="A6">
        <f>+'2К'!$E$1</f>
        <v>2</v>
      </c>
      <c r="B6" s="88">
        <f>IF(E6&gt;0,'2К'!$D$2,0)</f>
        <v>0</v>
      </c>
      <c r="C6">
        <f>IF(E6&gt;0,'2К'!$D$17,0)</f>
        <v>0</v>
      </c>
      <c r="D6" s="88">
        <f>IFERROR(VLOOKUP(1,'2К'!$A$130:$D$146,3,FALSE),0)</f>
        <v>0</v>
      </c>
      <c r="E6">
        <f>IF(D6&gt;0,1,0)</f>
        <v>0</v>
      </c>
      <c r="F6" s="90">
        <f>SUM(G6:M6)</f>
        <v>0</v>
      </c>
      <c r="G6" s="88">
        <f>+IF(E6&gt;0,'2К'!$E$172,0)</f>
        <v>0</v>
      </c>
      <c r="H6" s="88">
        <f>+IF(E6&gt;0,'2К'!$E$173,0)</f>
        <v>0</v>
      </c>
      <c r="I6" s="88">
        <f>+IF(E6&gt;0,'2К'!$E$174,0)</f>
        <v>0</v>
      </c>
      <c r="J6" s="88">
        <f>+IF(E6&gt;0,'2К'!$E$175,0)</f>
        <v>0</v>
      </c>
      <c r="K6" s="88">
        <f>+IF(E6&gt;0,'2К'!$E$178,0)</f>
        <v>0</v>
      </c>
      <c r="L6" s="88">
        <f>+IF(E6&gt;0,'2К'!$E$182,0)</f>
        <v>0</v>
      </c>
      <c r="M6" s="88">
        <f>+IF(E6&gt;0,'2К'!$E$187,0)</f>
        <v>0</v>
      </c>
    </row>
    <row r="7" spans="1:13" x14ac:dyDescent="0.25">
      <c r="A7">
        <f>+'2К'!$E$1</f>
        <v>2</v>
      </c>
      <c r="B7" s="88">
        <f>IF(E7&gt;0,'2К'!$D$2,0)</f>
        <v>0</v>
      </c>
      <c r="C7">
        <f>IF(E7&gt;0,'2К'!$D$17,0)</f>
        <v>0</v>
      </c>
      <c r="D7" s="88">
        <f>+IF('2К'!$D$155&gt;0,'2К'!$C$155,0)</f>
        <v>0</v>
      </c>
      <c r="E7">
        <f>+IF('2К'!$D$155&gt;0,'2К'!$D$155,0)</f>
        <v>0</v>
      </c>
      <c r="F7" s="90">
        <f t="shared" ref="F7:F8" si="1">SUM(G7:M7)</f>
        <v>0</v>
      </c>
      <c r="G7" s="88">
        <f>+IF(E7&gt;0,'2К'!$E$172,0)</f>
        <v>0</v>
      </c>
      <c r="H7" s="88">
        <f>+IF(E7&gt;0,'2К'!$E$173,0)</f>
        <v>0</v>
      </c>
      <c r="I7" s="88">
        <f>+IF(E7&gt;0,'2К'!$E$174,0)</f>
        <v>0</v>
      </c>
      <c r="J7" s="88">
        <f>+IF(E7&gt;0,'2К'!$E$175,0)</f>
        <v>0</v>
      </c>
      <c r="K7" s="88">
        <f>+IF(E7&gt;0,'2К'!$E$178,0)</f>
        <v>0</v>
      </c>
      <c r="L7" s="88">
        <f>+IF(E7&gt;0,'2К'!$E$182,0)</f>
        <v>0</v>
      </c>
      <c r="M7" s="88">
        <f>+IF(E7&gt;0,'2К'!$E$187,0)</f>
        <v>0</v>
      </c>
    </row>
    <row r="8" spans="1:13" x14ac:dyDescent="0.25">
      <c r="A8">
        <f>+'2К'!$E$1</f>
        <v>2</v>
      </c>
      <c r="B8" s="88">
        <f>IF(E8&gt;0,'2К'!$D$2,0)</f>
        <v>0</v>
      </c>
      <c r="C8">
        <f>IF(E8&gt;0,'2К'!$D$17,0)</f>
        <v>0</v>
      </c>
      <c r="D8" s="88">
        <f>+IF('2К'!$D$156&gt;0,'2К'!$C$156,0)</f>
        <v>0</v>
      </c>
      <c r="E8">
        <f>+IF('2К'!$D$156&gt;0,'2К'!$D$156,0)</f>
        <v>0</v>
      </c>
      <c r="F8" s="90">
        <f t="shared" si="1"/>
        <v>0</v>
      </c>
      <c r="G8" s="88">
        <f>+IF(E8&gt;0,'2К'!$E$172,0)</f>
        <v>0</v>
      </c>
      <c r="H8" s="88">
        <f>+IF(E8&gt;0,'2К'!$E$173,0)</f>
        <v>0</v>
      </c>
      <c r="I8" s="88">
        <f>+IF(E8&gt;0,'2К'!$E$174,0)</f>
        <v>0</v>
      </c>
      <c r="J8" s="88">
        <f>+IF(E8&gt;0,'2К'!$E$175,0)</f>
        <v>0</v>
      </c>
      <c r="K8" s="88">
        <f>+IF(E8&gt;0,'2К'!$E$178,0)</f>
        <v>0</v>
      </c>
      <c r="L8" s="88">
        <f>+IF(E8&gt;0,'2К'!$E$182,0)</f>
        <v>0</v>
      </c>
      <c r="M8" s="88">
        <f>+IF(E8&gt;0,'2К'!$E$187,0)</f>
        <v>0</v>
      </c>
    </row>
    <row r="9" spans="1:13" x14ac:dyDescent="0.25">
      <c r="A9">
        <f>+'3К'!$E$1</f>
        <v>3</v>
      </c>
      <c r="B9" s="88">
        <f>IF(E9&gt;0,'3К'!$D$2,0)</f>
        <v>0</v>
      </c>
      <c r="C9">
        <f>IF(E9&gt;0,'3К'!$D$17,0)</f>
        <v>0</v>
      </c>
      <c r="D9" s="88">
        <f>IFERROR(VLOOKUP(1,'3К'!$A$130:$D$146,3,FALSE),0)</f>
        <v>0</v>
      </c>
      <c r="E9">
        <f>IF(D9&gt;0,1,0)</f>
        <v>0</v>
      </c>
      <c r="F9" s="90">
        <f>SUM(G9:M9)</f>
        <v>0</v>
      </c>
      <c r="G9" s="88">
        <f>+IF(E9&gt;0,'3К'!$E$172,0)</f>
        <v>0</v>
      </c>
      <c r="H9" s="88">
        <f>+IF(E9&gt;0,'3К'!$E$173,0)</f>
        <v>0</v>
      </c>
      <c r="I9" s="88">
        <f>+IF(E9&gt;0,'3К'!$E$174,0)</f>
        <v>0</v>
      </c>
      <c r="J9" s="88">
        <f>+IF(E9&gt;0,'3К'!$E$175,0)</f>
        <v>0</v>
      </c>
      <c r="K9" s="88">
        <f>+IF(E9&gt;0,'3К'!$E$178,0)</f>
        <v>0</v>
      </c>
      <c r="L9" s="88">
        <f>+IF(E9&gt;0,'3К'!$E$182,0)</f>
        <v>0</v>
      </c>
      <c r="M9" s="88">
        <f>+IF(E9&gt;0,'3К'!$E$187,0)</f>
        <v>0</v>
      </c>
    </row>
    <row r="10" spans="1:13" x14ac:dyDescent="0.25">
      <c r="A10">
        <f>+'3К'!$E$1</f>
        <v>3</v>
      </c>
      <c r="B10" s="88">
        <f>IF(E10&gt;0,'3К'!$D$2,0)</f>
        <v>0</v>
      </c>
      <c r="C10">
        <f>IF(E10&gt;0,'3К'!$D$17,0)</f>
        <v>0</v>
      </c>
      <c r="D10" s="88">
        <f>+IF('3К'!$D$155&gt;0,'3К'!$C$155,0)</f>
        <v>0</v>
      </c>
      <c r="E10">
        <f>+IF('3К'!$D$155&gt;0,'3К'!$D$155,0)</f>
        <v>0</v>
      </c>
      <c r="F10" s="90">
        <f t="shared" ref="F10:F11" si="2">SUM(G10:M10)</f>
        <v>0</v>
      </c>
      <c r="G10" s="88">
        <f>+IF(E10&gt;0,'3К'!$E$172,0)</f>
        <v>0</v>
      </c>
      <c r="H10" s="88">
        <f>+IF(E10&gt;0,'3К'!$E$173,0)</f>
        <v>0</v>
      </c>
      <c r="I10" s="88">
        <f>+IF(E10&gt;0,'3К'!$E$174,0)</f>
        <v>0</v>
      </c>
      <c r="J10" s="88">
        <f>+IF(E10&gt;0,'3К'!$E$175,0)</f>
        <v>0</v>
      </c>
      <c r="K10" s="88">
        <f>+IF(E10&gt;0,'3К'!$E$178,0)</f>
        <v>0</v>
      </c>
      <c r="L10" s="88">
        <f>+IF(E10&gt;0,'3К'!$E$182,0)</f>
        <v>0</v>
      </c>
      <c r="M10" s="88">
        <f>+IF(E10&gt;0,'3К'!$E$187,0)</f>
        <v>0</v>
      </c>
    </row>
    <row r="11" spans="1:13" x14ac:dyDescent="0.25">
      <c r="A11">
        <f>+'3К'!$E$1</f>
        <v>3</v>
      </c>
      <c r="B11" s="88">
        <f>IF(E11&gt;0,'3К'!$D$2,0)</f>
        <v>0</v>
      </c>
      <c r="C11">
        <f>IF(E11&gt;0,'3К'!$D$17,0)</f>
        <v>0</v>
      </c>
      <c r="D11" s="88">
        <f>+IF('3К'!$D$156&gt;0,'3К'!$C$156,0)</f>
        <v>0</v>
      </c>
      <c r="E11">
        <f>+IF('3К'!$D$156&gt;0,'3К'!$D$156,0)</f>
        <v>0</v>
      </c>
      <c r="F11" s="90">
        <f t="shared" si="2"/>
        <v>0</v>
      </c>
      <c r="G11" s="88">
        <f>+IF(E11&gt;0,'3К'!$E$172,0)</f>
        <v>0</v>
      </c>
      <c r="H11" s="88">
        <f>+IF(E11&gt;0,'3К'!$E$173,0)</f>
        <v>0</v>
      </c>
      <c r="I11" s="88">
        <f>+IF(E11&gt;0,'3К'!$E$174,0)</f>
        <v>0</v>
      </c>
      <c r="J11" s="88">
        <f>+IF(E11&gt;0,'3К'!$E$175,0)</f>
        <v>0</v>
      </c>
      <c r="K11" s="88">
        <f>+IF(E11&gt;0,'3К'!$E$178,0)</f>
        <v>0</v>
      </c>
      <c r="L11" s="88">
        <f>+IF(E11&gt;0,'3К'!$E$182,0)</f>
        <v>0</v>
      </c>
      <c r="M11" s="88">
        <f>+IF(E11&gt;0,'3К'!$E$187,0)</f>
        <v>0</v>
      </c>
    </row>
    <row r="12" spans="1:13" x14ac:dyDescent="0.25">
      <c r="A12">
        <f>+'4К'!$E$1</f>
        <v>4</v>
      </c>
      <c r="B12" s="88">
        <f>IF(E12&gt;0,'4К'!$D$2,0)</f>
        <v>0</v>
      </c>
      <c r="C12">
        <f>IF(E12&gt;0,'4К'!$D$17,0)</f>
        <v>0</v>
      </c>
      <c r="D12" s="88">
        <f>IFERROR(VLOOKUP(1,'4К'!$A$130:$D$146,3,FALSE),0)</f>
        <v>0</v>
      </c>
      <c r="E12">
        <f>IF(D12&gt;0,1,0)</f>
        <v>0</v>
      </c>
      <c r="F12" s="90">
        <f>SUM(G12:M12)</f>
        <v>0</v>
      </c>
      <c r="G12" s="88">
        <f>+IF(E12&gt;0,'4К'!$E$172,0)</f>
        <v>0</v>
      </c>
      <c r="H12" s="88">
        <f>+IF(E12&gt;0,'4К'!$E$173,0)</f>
        <v>0</v>
      </c>
      <c r="I12" s="88">
        <f>+IF(E12&gt;0,'4К'!$E$174,0)</f>
        <v>0</v>
      </c>
      <c r="J12" s="88">
        <f>+IF(E12&gt;0,'4К'!$E$175,0)</f>
        <v>0</v>
      </c>
      <c r="K12" s="88">
        <f>+IF(E12&gt;0,'4К'!$E$178,0)</f>
        <v>0</v>
      </c>
      <c r="L12" s="88">
        <f>+IF(E12&gt;0,'4К'!$E$182,0)</f>
        <v>0</v>
      </c>
      <c r="M12" s="88">
        <f>+IF(E12&gt;0,'4К'!$E$187,0)</f>
        <v>0</v>
      </c>
    </row>
    <row r="13" spans="1:13" x14ac:dyDescent="0.25">
      <c r="A13">
        <f>+'4К'!$E$1</f>
        <v>4</v>
      </c>
      <c r="B13" s="88">
        <f>IF(E13&gt;0,'4К'!$D$2,0)</f>
        <v>0</v>
      </c>
      <c r="C13">
        <f>IF(E13&gt;0,'4К'!$D$17,0)</f>
        <v>0</v>
      </c>
      <c r="D13" s="88">
        <f>+IF('4К'!$D$155&gt;0,'4К'!$C$155,0)</f>
        <v>0</v>
      </c>
      <c r="E13">
        <f>+IF('4К'!$D$155&gt;0,'4К'!$D$155,0)</f>
        <v>0</v>
      </c>
      <c r="F13" s="90">
        <f t="shared" ref="F13:F14" si="3">SUM(G13:M13)</f>
        <v>0</v>
      </c>
      <c r="G13" s="88">
        <f>+IF(E13&gt;0,'4К'!$E$172,0)</f>
        <v>0</v>
      </c>
      <c r="H13" s="88">
        <f>+IF(E13&gt;0,'4К'!$E$173,0)</f>
        <v>0</v>
      </c>
      <c r="I13" s="88">
        <f>+IF(E13&gt;0,'4К'!$E$174,0)</f>
        <v>0</v>
      </c>
      <c r="J13" s="88">
        <f>+IF(E13&gt;0,'4К'!$E$175,0)</f>
        <v>0</v>
      </c>
      <c r="K13" s="88">
        <f>+IF(E13&gt;0,'4К'!$E$178,0)</f>
        <v>0</v>
      </c>
      <c r="L13" s="88">
        <f>+IF(E13&gt;0,'4К'!$E$182,0)</f>
        <v>0</v>
      </c>
      <c r="M13" s="88">
        <f>+IF(E13&gt;0,'4К'!$E$187,0)</f>
        <v>0</v>
      </c>
    </row>
    <row r="14" spans="1:13" x14ac:dyDescent="0.25">
      <c r="A14">
        <f>+'4К'!$E$1</f>
        <v>4</v>
      </c>
      <c r="B14" s="88">
        <f>IF(E14&gt;0,'4К'!$D$2,0)</f>
        <v>0</v>
      </c>
      <c r="C14">
        <f>IF(E14&gt;0,'4К'!$D$17,0)</f>
        <v>0</v>
      </c>
      <c r="D14" s="88">
        <f>+IF('4К'!$D$156&gt;0,'4К'!$C$156,0)</f>
        <v>0</v>
      </c>
      <c r="E14">
        <f>+IF('4К'!$D$156&gt;0,'4К'!$D$156,0)</f>
        <v>0</v>
      </c>
      <c r="F14" s="90">
        <f t="shared" si="3"/>
        <v>0</v>
      </c>
      <c r="G14" s="88">
        <f>+IF(E14&gt;0,'4К'!$E$172,0)</f>
        <v>0</v>
      </c>
      <c r="H14" s="88">
        <f>+IF(E14&gt;0,'4К'!$E$173,0)</f>
        <v>0</v>
      </c>
      <c r="I14" s="88">
        <f>+IF(E14&gt;0,'4К'!$E$174,0)</f>
        <v>0</v>
      </c>
      <c r="J14" s="88">
        <f>+IF(E14&gt;0,'4К'!$E$175,0)</f>
        <v>0</v>
      </c>
      <c r="K14" s="88">
        <f>+IF(E14&gt;0,'4К'!$E$178,0)</f>
        <v>0</v>
      </c>
      <c r="L14" s="88">
        <f>+IF(E14&gt;0,'4К'!$E$182,0)</f>
        <v>0</v>
      </c>
      <c r="M14" s="88">
        <f>+IF(E14&gt;0,'4К'!$E$187,0)</f>
        <v>0</v>
      </c>
    </row>
    <row r="15" spans="1:13" x14ac:dyDescent="0.25">
      <c r="A15">
        <f>+'5К'!$E$1</f>
        <v>5</v>
      </c>
      <c r="B15" s="88">
        <f>IF(E15&gt;0,'5К'!$D$2,0)</f>
        <v>0</v>
      </c>
      <c r="C15">
        <f>IF(E15&gt;0,'5К'!$D$17,0)</f>
        <v>0</v>
      </c>
      <c r="D15" s="88">
        <f>IFERROR(VLOOKUP(1,'5К'!$A$130:$D$146,3,FALSE),0)</f>
        <v>0</v>
      </c>
      <c r="E15">
        <f>IF(D15&gt;0,1,0)</f>
        <v>0</v>
      </c>
      <c r="F15" s="90">
        <f>SUM(G15:M15)</f>
        <v>0</v>
      </c>
      <c r="G15" s="88">
        <f>+IF(E15&gt;0,'5К'!$E$172,0)</f>
        <v>0</v>
      </c>
      <c r="H15" s="88">
        <f>+IF(E15&gt;0,'5К'!$E$173,0)</f>
        <v>0</v>
      </c>
      <c r="I15" s="88">
        <f>+IF(E15&gt;0,'5К'!$E$174,0)</f>
        <v>0</v>
      </c>
      <c r="J15" s="88">
        <f>+IF(E15&gt;0,'5К'!$E$175,0)</f>
        <v>0</v>
      </c>
      <c r="K15" s="88">
        <f>+IF(E15&gt;0,'5К'!$E$178,0)</f>
        <v>0</v>
      </c>
      <c r="L15" s="88">
        <f>+IF(E15&gt;0,'5К'!$E$182,0)</f>
        <v>0</v>
      </c>
      <c r="M15" s="88">
        <f>+IF(E15&gt;0,'5К'!$E$187,0)</f>
        <v>0</v>
      </c>
    </row>
    <row r="16" spans="1:13" x14ac:dyDescent="0.25">
      <c r="A16">
        <f>+'5К'!$E$1</f>
        <v>5</v>
      </c>
      <c r="B16" s="88">
        <f>IF(E16&gt;0,'5К'!$D$2,0)</f>
        <v>0</v>
      </c>
      <c r="C16">
        <f>IF(E16&gt;0,'5К'!$D$17,0)</f>
        <v>0</v>
      </c>
      <c r="D16" s="88">
        <f>+IF('5К'!$D$155&gt;0,'5К'!$C$155,0)</f>
        <v>0</v>
      </c>
      <c r="E16">
        <f>+IF('5К'!$D$155&gt;0,'5К'!$D$155,0)</f>
        <v>0</v>
      </c>
      <c r="F16" s="90">
        <f t="shared" ref="F16:F17" si="4">SUM(G16:M16)</f>
        <v>0</v>
      </c>
      <c r="G16" s="88">
        <f>+IF(E16&gt;0,'5К'!$E$172,0)</f>
        <v>0</v>
      </c>
      <c r="H16" s="88">
        <f>+IF(E16&gt;0,'5К'!$E$173,0)</f>
        <v>0</v>
      </c>
      <c r="I16" s="88">
        <f>+IF(E16&gt;0,'5К'!$E$174,0)</f>
        <v>0</v>
      </c>
      <c r="J16" s="88">
        <f>+IF(E16&gt;0,'5К'!$E$175,0)</f>
        <v>0</v>
      </c>
      <c r="K16" s="88">
        <f>+IF(E16&gt;0,'5К'!$E$178,0)</f>
        <v>0</v>
      </c>
      <c r="L16" s="88">
        <f>+IF(E16&gt;0,'5К'!$E$182,0)</f>
        <v>0</v>
      </c>
      <c r="M16" s="88">
        <f>+IF(E16&gt;0,'5К'!$E$187,0)</f>
        <v>0</v>
      </c>
    </row>
    <row r="17" spans="1:13" x14ac:dyDescent="0.25">
      <c r="A17">
        <f>+'5К'!$E$1</f>
        <v>5</v>
      </c>
      <c r="B17" s="88">
        <f>IF(E17&gt;0,'5К'!$D$2,0)</f>
        <v>0</v>
      </c>
      <c r="C17">
        <f>IF(E17&gt;0,'5К'!$D$17,0)</f>
        <v>0</v>
      </c>
      <c r="D17" s="88">
        <f>+IF('5К'!$D$156&gt;0,'5К'!$C$156,0)</f>
        <v>0</v>
      </c>
      <c r="E17">
        <f>+IF('5К'!$D$156&gt;0,'5К'!$D$156,0)</f>
        <v>0</v>
      </c>
      <c r="F17" s="90">
        <f t="shared" si="4"/>
        <v>0</v>
      </c>
      <c r="G17" s="88">
        <f>+IF(E17&gt;0,'5К'!$E$172,0)</f>
        <v>0</v>
      </c>
      <c r="H17" s="88">
        <f>+IF(E17&gt;0,'5К'!$E$173,0)</f>
        <v>0</v>
      </c>
      <c r="I17" s="88">
        <f>+IF(E17&gt;0,'5К'!$E$174,0)</f>
        <v>0</v>
      </c>
      <c r="J17" s="88">
        <f>+IF(E17&gt;0,'5К'!$E$175,0)</f>
        <v>0</v>
      </c>
      <c r="K17" s="88">
        <f>+IF(E17&gt;0,'5К'!$E$178,0)</f>
        <v>0</v>
      </c>
      <c r="L17" s="88">
        <f>+IF(E17&gt;0,'5К'!$E$182,0)</f>
        <v>0</v>
      </c>
      <c r="M17" s="88">
        <f>+IF(E17&gt;0,'5К'!$E$187,0)</f>
        <v>0</v>
      </c>
    </row>
    <row r="18" spans="1:13" x14ac:dyDescent="0.25">
      <c r="A18">
        <f>+'6К'!$E$1</f>
        <v>6</v>
      </c>
      <c r="B18" s="88">
        <f>IF(E18&gt;0,'6К'!$D$2,0)</f>
        <v>0</v>
      </c>
      <c r="C18">
        <f>IF(E18&gt;0,'6К'!$D$17,0)</f>
        <v>0</v>
      </c>
      <c r="D18" s="88">
        <f>IFERROR(VLOOKUP(1,'6К'!$A$130:$D$146,3,FALSE),0)</f>
        <v>0</v>
      </c>
      <c r="E18">
        <f>IF(D18&gt;0,1,0)</f>
        <v>0</v>
      </c>
      <c r="F18" s="90">
        <f>SUM(G18:M18)</f>
        <v>0</v>
      </c>
      <c r="G18" s="88">
        <f>+IF(E18&gt;0,'6К'!$E$172,0)</f>
        <v>0</v>
      </c>
      <c r="H18" s="88">
        <f>+IF(E18&gt;0,'6К'!$E$173,0)</f>
        <v>0</v>
      </c>
      <c r="I18" s="88">
        <f>+IF(E18&gt;0,'6К'!$E$174,0)</f>
        <v>0</v>
      </c>
      <c r="J18" s="88">
        <f>+IF(E18&gt;0,'6К'!$E$175,0)</f>
        <v>0</v>
      </c>
      <c r="K18" s="88">
        <f>+IF(E18&gt;0,'6К'!$E$178,0)</f>
        <v>0</v>
      </c>
      <c r="L18" s="88">
        <f>+IF(E18&gt;0,'6К'!$E$182,0)</f>
        <v>0</v>
      </c>
      <c r="M18" s="88">
        <f>+IF(E18&gt;0,'6К'!$E$187,0)</f>
        <v>0</v>
      </c>
    </row>
    <row r="19" spans="1:13" x14ac:dyDescent="0.25">
      <c r="A19">
        <f>+'6К'!$E$1</f>
        <v>6</v>
      </c>
      <c r="B19" s="88">
        <f>IF(E19&gt;0,'6К'!$D$2,0)</f>
        <v>0</v>
      </c>
      <c r="C19">
        <f>IF(E19&gt;0,'6К'!$D$17,0)</f>
        <v>0</v>
      </c>
      <c r="D19" s="88">
        <f>+IF('6К'!$D$155&gt;0,'6К'!$C$155,0)</f>
        <v>0</v>
      </c>
      <c r="E19">
        <f>+IF('6К'!$D$155&gt;0,'6К'!$D$155,0)</f>
        <v>0</v>
      </c>
      <c r="F19" s="90">
        <f t="shared" ref="F19:F20" si="5">SUM(G19:M19)</f>
        <v>0</v>
      </c>
      <c r="G19" s="88">
        <f>+IF(E19&gt;0,'6К'!$E$172,0)</f>
        <v>0</v>
      </c>
      <c r="H19" s="88">
        <f>+IF(E19&gt;0,'6К'!$E$173,0)</f>
        <v>0</v>
      </c>
      <c r="I19" s="88">
        <f>+IF(E19&gt;0,'6К'!$E$174,0)</f>
        <v>0</v>
      </c>
      <c r="J19" s="88">
        <f>+IF(E19&gt;0,'6К'!$E$175,0)</f>
        <v>0</v>
      </c>
      <c r="K19" s="88">
        <f>+IF(E19&gt;0,'6К'!$E$178,0)</f>
        <v>0</v>
      </c>
      <c r="L19" s="88">
        <f>+IF(E19&gt;0,'6К'!$E$182,0)</f>
        <v>0</v>
      </c>
      <c r="M19" s="88">
        <f>+IF(E19&gt;0,'6К'!$E$187,0)</f>
        <v>0</v>
      </c>
    </row>
    <row r="20" spans="1:13" x14ac:dyDescent="0.25">
      <c r="A20">
        <f>+'6К'!$E$1</f>
        <v>6</v>
      </c>
      <c r="B20" s="88">
        <f>IF(E20&gt;0,'6К'!$D$2,0)</f>
        <v>0</v>
      </c>
      <c r="C20">
        <f>IF(E20&gt;0,'6К'!$D$17,0)</f>
        <v>0</v>
      </c>
      <c r="D20" s="88">
        <f>+IF('6К'!$D$156&gt;0,'6К'!$C$156,0)</f>
        <v>0</v>
      </c>
      <c r="E20">
        <f>+IF('6К'!$D$156&gt;0,'6К'!$D$156,0)</f>
        <v>0</v>
      </c>
      <c r="F20" s="90">
        <f t="shared" si="5"/>
        <v>0</v>
      </c>
      <c r="G20" s="88">
        <f>+IF(E20&gt;0,'6К'!$E$172,0)</f>
        <v>0</v>
      </c>
      <c r="H20" s="88">
        <f>+IF(E20&gt;0,'6К'!$E$173,0)</f>
        <v>0</v>
      </c>
      <c r="I20" s="88">
        <f>+IF(E20&gt;0,'6К'!$E$174,0)</f>
        <v>0</v>
      </c>
      <c r="J20" s="88">
        <f>+IF(E20&gt;0,'6К'!$E$175,0)</f>
        <v>0</v>
      </c>
      <c r="K20" s="88">
        <f>+IF(E20&gt;0,'6К'!$E$178,0)</f>
        <v>0</v>
      </c>
      <c r="L20" s="88">
        <f>+IF(E20&gt;0,'6К'!$E$182,0)</f>
        <v>0</v>
      </c>
      <c r="M20" s="88">
        <f>+IF(E20&gt;0,'6К'!$E$187,0)</f>
        <v>0</v>
      </c>
    </row>
    <row r="21" spans="1:13" x14ac:dyDescent="0.25">
      <c r="A21">
        <f>+'7К'!$E$1</f>
        <v>7</v>
      </c>
      <c r="B21" s="88">
        <f>IF(E21&gt;0,'7К'!$D$2,0)</f>
        <v>0</v>
      </c>
      <c r="C21">
        <f>IF(E21&gt;0,'7К'!$D$17,0)</f>
        <v>0</v>
      </c>
      <c r="D21" s="88">
        <f>IFERROR(VLOOKUP(1,'7К'!$A$130:$D$146,3,FALSE),0)</f>
        <v>0</v>
      </c>
      <c r="E21">
        <f>IF(D21&gt;0,1,0)</f>
        <v>0</v>
      </c>
      <c r="F21" s="90">
        <f>SUM(G21:M21)</f>
        <v>0</v>
      </c>
      <c r="G21" s="88">
        <f>+IF(E21&gt;0,'7К'!$E$172,0)</f>
        <v>0</v>
      </c>
      <c r="H21" s="88">
        <f>+IF(E21&gt;0,'7К'!$E$173,0)</f>
        <v>0</v>
      </c>
      <c r="I21" s="88">
        <f>+IF(E21&gt;0,'7К'!$E$174,0)</f>
        <v>0</v>
      </c>
      <c r="J21" s="88">
        <f>+IF(E21&gt;0,'7К'!$E$175,0)</f>
        <v>0</v>
      </c>
      <c r="K21" s="88">
        <f>+IF(E21&gt;0,'7К'!$E$178,0)</f>
        <v>0</v>
      </c>
      <c r="L21" s="88">
        <f>+IF(E21&gt;0,'7К'!$E$182,0)</f>
        <v>0</v>
      </c>
      <c r="M21" s="88">
        <f>+IF(E21&gt;0,'7К'!$E$187,0)</f>
        <v>0</v>
      </c>
    </row>
    <row r="22" spans="1:13" x14ac:dyDescent="0.25">
      <c r="A22">
        <f>+'7К'!$E$1</f>
        <v>7</v>
      </c>
      <c r="B22" s="88">
        <f>IF(E22&gt;0,'7К'!$D$2,0)</f>
        <v>0</v>
      </c>
      <c r="C22">
        <f>IF(E22&gt;0,'7К'!$D$17,0)</f>
        <v>0</v>
      </c>
      <c r="D22" s="88">
        <f>+IF('7К'!$D$155&gt;0,'7К'!$C$155,0)</f>
        <v>0</v>
      </c>
      <c r="E22">
        <f>+IF('7К'!$D$155&gt;0,'7К'!$D$155,0)</f>
        <v>0</v>
      </c>
      <c r="F22" s="90">
        <f t="shared" ref="F22:F23" si="6">SUM(G22:M22)</f>
        <v>0</v>
      </c>
      <c r="G22" s="88">
        <f>+IF(E22&gt;0,'7К'!$E$172,0)</f>
        <v>0</v>
      </c>
      <c r="H22" s="88">
        <f>+IF(E22&gt;0,'7К'!$E$173,0)</f>
        <v>0</v>
      </c>
      <c r="I22" s="88">
        <f>+IF(E22&gt;0,'7К'!$E$174,0)</f>
        <v>0</v>
      </c>
      <c r="J22" s="88">
        <f>+IF(E22&gt;0,'7К'!$E$175,0)</f>
        <v>0</v>
      </c>
      <c r="K22" s="88">
        <f>+IF(E22&gt;0,'7К'!$E$178,0)</f>
        <v>0</v>
      </c>
      <c r="L22" s="88">
        <f>+IF(E22&gt;0,'7К'!$E$182,0)</f>
        <v>0</v>
      </c>
      <c r="M22" s="88">
        <f>+IF(E22&gt;0,'7К'!$E$187,0)</f>
        <v>0</v>
      </c>
    </row>
    <row r="23" spans="1:13" x14ac:dyDescent="0.25">
      <c r="A23">
        <f>+'7К'!$E$1</f>
        <v>7</v>
      </c>
      <c r="B23" s="88">
        <f>IF(E23&gt;0,'7К'!$D$2,0)</f>
        <v>0</v>
      </c>
      <c r="C23">
        <f>IF(E23&gt;0,'7К'!$D$17,0)</f>
        <v>0</v>
      </c>
      <c r="D23" s="88">
        <f>+IF('7К'!$D$156&gt;0,'7К'!$C$156,0)</f>
        <v>0</v>
      </c>
      <c r="E23">
        <f>+IF('7К'!$D$156&gt;0,'7К'!$D$156,0)</f>
        <v>0</v>
      </c>
      <c r="F23" s="90">
        <f t="shared" si="6"/>
        <v>0</v>
      </c>
      <c r="G23" s="88">
        <f>+IF(E23&gt;0,'7К'!$E$172,0)</f>
        <v>0</v>
      </c>
      <c r="H23" s="88">
        <f>+IF(E23&gt;0,'7К'!$E$173,0)</f>
        <v>0</v>
      </c>
      <c r="I23" s="88">
        <f>+IF(E23&gt;0,'7К'!$E$174,0)</f>
        <v>0</v>
      </c>
      <c r="J23" s="88">
        <f>+IF(E23&gt;0,'7К'!$E$175,0)</f>
        <v>0</v>
      </c>
      <c r="K23" s="88">
        <f>+IF(E23&gt;0,'7К'!$E$178,0)</f>
        <v>0</v>
      </c>
      <c r="L23" s="88">
        <f>+IF(E23&gt;0,'7К'!$E$182,0)</f>
        <v>0</v>
      </c>
      <c r="M23" s="88">
        <f>+IF(E23&gt;0,'7К'!$E$187,0)</f>
        <v>0</v>
      </c>
    </row>
    <row r="24" spans="1:13" x14ac:dyDescent="0.25">
      <c r="A24">
        <f>+'8К'!$E$1</f>
        <v>8</v>
      </c>
      <c r="B24" s="88">
        <f>IF(E24&gt;0,'8К'!$D$2,0)</f>
        <v>0</v>
      </c>
      <c r="C24">
        <f>IF(E24&gt;0,'8К'!$D$17,0)</f>
        <v>0</v>
      </c>
      <c r="D24" s="88">
        <f>IFERROR(VLOOKUP(1,'8К'!$A$130:$D$146,3,FALSE),0)</f>
        <v>0</v>
      </c>
      <c r="E24">
        <f>IF(D24&gt;0,1,0)</f>
        <v>0</v>
      </c>
      <c r="F24" s="90">
        <f>SUM(G24:M24)</f>
        <v>0</v>
      </c>
      <c r="G24" s="88">
        <f>+IF(E24&gt;0,'8К'!$E$172,0)</f>
        <v>0</v>
      </c>
      <c r="H24" s="88">
        <f>+IF(E24&gt;0,'8К'!$E$173,0)</f>
        <v>0</v>
      </c>
      <c r="I24" s="88">
        <f>+IF(E24&gt;0,'8К'!$E$174,0)</f>
        <v>0</v>
      </c>
      <c r="J24" s="88">
        <f>+IF(E24&gt;0,'8К'!$E$175,0)</f>
        <v>0</v>
      </c>
      <c r="K24" s="88">
        <f>+IF(E24&gt;0,'8К'!$E$178,0)</f>
        <v>0</v>
      </c>
      <c r="L24" s="88">
        <f>+IF(E24&gt;0,'8К'!$E$182,0)</f>
        <v>0</v>
      </c>
      <c r="M24" s="88">
        <f>+IF(E24&gt;0,'8К'!$E$187,0)</f>
        <v>0</v>
      </c>
    </row>
    <row r="25" spans="1:13" x14ac:dyDescent="0.25">
      <c r="A25">
        <f>+'8К'!$E$1</f>
        <v>8</v>
      </c>
      <c r="B25" s="88">
        <f>IF(E25&gt;0,'8К'!$D$2,0)</f>
        <v>0</v>
      </c>
      <c r="C25">
        <f>IF(E25&gt;0,'8К'!$D$17,0)</f>
        <v>0</v>
      </c>
      <c r="D25" s="88">
        <f>+IF('8К'!$D$155&gt;0,'8К'!$C$155,0)</f>
        <v>0</v>
      </c>
      <c r="E25">
        <f>+IF('8К'!$D$155&gt;0,'8К'!$D$155,0)</f>
        <v>0</v>
      </c>
      <c r="F25" s="90">
        <f t="shared" ref="F25:F26" si="7">SUM(G25:M25)</f>
        <v>0</v>
      </c>
      <c r="G25" s="88">
        <f>+IF(E25&gt;0,'8К'!$E$172,0)</f>
        <v>0</v>
      </c>
      <c r="H25" s="88">
        <f>+IF(E25&gt;0,'8К'!$E$173,0)</f>
        <v>0</v>
      </c>
      <c r="I25" s="88">
        <f>+IF(E25&gt;0,'8К'!$E$174,0)</f>
        <v>0</v>
      </c>
      <c r="J25" s="88">
        <f>+IF(E25&gt;0,'8К'!$E$175,0)</f>
        <v>0</v>
      </c>
      <c r="K25" s="88">
        <f>+IF(E25&gt;0,'8К'!$E$178,0)</f>
        <v>0</v>
      </c>
      <c r="L25" s="88">
        <f>+IF(E25&gt;0,'8К'!$E$182,0)</f>
        <v>0</v>
      </c>
      <c r="M25" s="88">
        <f>+IF(E25&gt;0,'8К'!$E$187,0)</f>
        <v>0</v>
      </c>
    </row>
    <row r="26" spans="1:13" x14ac:dyDescent="0.25">
      <c r="A26">
        <f>+'8К'!$E$1</f>
        <v>8</v>
      </c>
      <c r="B26" s="88">
        <f>IF(E26&gt;0,'8К'!$D$2,0)</f>
        <v>0</v>
      </c>
      <c r="C26">
        <f>IF(E26&gt;0,'8К'!$D$17,0)</f>
        <v>0</v>
      </c>
      <c r="D26" s="88">
        <f>+IF('8К'!$D$156&gt;0,'8К'!$C$156,0)</f>
        <v>0</v>
      </c>
      <c r="E26">
        <f>+IF('8К'!$D$156&gt;0,'8К'!$D$156,0)</f>
        <v>0</v>
      </c>
      <c r="F26" s="90">
        <f t="shared" si="7"/>
        <v>0</v>
      </c>
      <c r="G26" s="88">
        <f>+IF(E26&gt;0,'8К'!$E$172,0)</f>
        <v>0</v>
      </c>
      <c r="H26" s="88">
        <f>+IF(E26&gt;0,'8К'!$E$173,0)</f>
        <v>0</v>
      </c>
      <c r="I26" s="88">
        <f>+IF(E26&gt;0,'8К'!$E$174,0)</f>
        <v>0</v>
      </c>
      <c r="J26" s="88">
        <f>+IF(E26&gt;0,'8К'!$E$175,0)</f>
        <v>0</v>
      </c>
      <c r="K26" s="88">
        <f>+IF(E26&gt;0,'8К'!$E$178,0)</f>
        <v>0</v>
      </c>
      <c r="L26" s="88">
        <f>+IF(E26&gt;0,'8К'!$E$182,0)</f>
        <v>0</v>
      </c>
      <c r="M26" s="88">
        <f>+IF(E26&gt;0,'8К'!$E$187,0)</f>
        <v>0</v>
      </c>
    </row>
    <row r="27" spans="1:13" x14ac:dyDescent="0.25">
      <c r="A27">
        <f>+'9К'!$E$1</f>
        <v>9</v>
      </c>
      <c r="B27" s="88">
        <f>IF(E27&gt;0,'9К'!$D$2,0)</f>
        <v>0</v>
      </c>
      <c r="C27">
        <f>IF(E27&gt;0,'9К'!$D$17,0)</f>
        <v>0</v>
      </c>
      <c r="D27" s="88">
        <f>IFERROR(VLOOKUP(1,'9К'!$A$130:$D$146,3,FALSE),0)</f>
        <v>0</v>
      </c>
      <c r="E27">
        <f>IF(D27&gt;0,1,0)</f>
        <v>0</v>
      </c>
      <c r="F27" s="90">
        <f>SUM(G27:M27)</f>
        <v>0</v>
      </c>
      <c r="G27" s="88">
        <f>+IF(E27&gt;0,'9К'!$E$172,0)</f>
        <v>0</v>
      </c>
      <c r="H27" s="88">
        <f>+IF(E27&gt;0,'9К'!$E$173,0)</f>
        <v>0</v>
      </c>
      <c r="I27" s="88">
        <f>+IF(E27&gt;0,'9К'!$E$174,0)</f>
        <v>0</v>
      </c>
      <c r="J27" s="88">
        <f>+IF(E27&gt;0,'9К'!$E$175,0)</f>
        <v>0</v>
      </c>
      <c r="K27" s="88">
        <f>+IF(E27&gt;0,'9К'!$E$178,0)</f>
        <v>0</v>
      </c>
      <c r="L27" s="88">
        <f>+IF(E27&gt;0,'9К'!$E$182,0)</f>
        <v>0</v>
      </c>
      <c r="M27" s="88">
        <f>+IF(E27&gt;0,'9К'!$E$187,0)</f>
        <v>0</v>
      </c>
    </row>
    <row r="28" spans="1:13" x14ac:dyDescent="0.25">
      <c r="A28">
        <f>+'9К'!$E$1</f>
        <v>9</v>
      </c>
      <c r="B28" s="88">
        <f>IF(E28&gt;0,'9К'!$D$2,0)</f>
        <v>0</v>
      </c>
      <c r="C28">
        <f>IF(E28&gt;0,'9К'!$D$17,0)</f>
        <v>0</v>
      </c>
      <c r="D28" s="88">
        <f>+IF('9К'!$D$155&gt;0,'9К'!$C$155,0)</f>
        <v>0</v>
      </c>
      <c r="E28">
        <f>+IF('9К'!$D$155&gt;0,'9К'!$D$155,0)</f>
        <v>0</v>
      </c>
      <c r="F28" s="90">
        <f t="shared" ref="F28:F29" si="8">SUM(G28:M28)</f>
        <v>0</v>
      </c>
      <c r="G28" s="88">
        <f>+IF(E28&gt;0,'9К'!$E$172,0)</f>
        <v>0</v>
      </c>
      <c r="H28" s="88">
        <f>+IF(E28&gt;0,'9К'!$E$173,0)</f>
        <v>0</v>
      </c>
      <c r="I28" s="88">
        <f>+IF(E28&gt;0,'9К'!$E$174,0)</f>
        <v>0</v>
      </c>
      <c r="J28" s="88">
        <f>+IF(E28&gt;0,'9К'!$E$175,0)</f>
        <v>0</v>
      </c>
      <c r="K28" s="88">
        <f>+IF(E28&gt;0,'9К'!$E$178,0)</f>
        <v>0</v>
      </c>
      <c r="L28" s="88">
        <f>+IF(E28&gt;0,'9К'!$E$182,0)</f>
        <v>0</v>
      </c>
      <c r="M28" s="88">
        <f>+IF(E28&gt;0,'9К'!$E$187,0)</f>
        <v>0</v>
      </c>
    </row>
    <row r="29" spans="1:13" x14ac:dyDescent="0.25">
      <c r="A29">
        <f>+'9К'!$E$1</f>
        <v>9</v>
      </c>
      <c r="B29" s="88">
        <f>IF(E29&gt;0,'9К'!$D$2,0)</f>
        <v>0</v>
      </c>
      <c r="C29">
        <f>IF(E29&gt;0,'9К'!$D$17,0)</f>
        <v>0</v>
      </c>
      <c r="D29" s="88">
        <f>+IF('9К'!$D$156&gt;0,'9К'!$C$156,0)</f>
        <v>0</v>
      </c>
      <c r="E29">
        <f>+IF('9К'!$D$156&gt;0,'9К'!$D$156,0)</f>
        <v>0</v>
      </c>
      <c r="F29" s="90">
        <f t="shared" si="8"/>
        <v>0</v>
      </c>
      <c r="G29" s="88">
        <f>+IF(E29&gt;0,'9К'!$E$172,0)</f>
        <v>0</v>
      </c>
      <c r="H29" s="88">
        <f>+IF(E29&gt;0,'9К'!$E$173,0)</f>
        <v>0</v>
      </c>
      <c r="I29" s="88">
        <f>+IF(E29&gt;0,'9К'!$E$174,0)</f>
        <v>0</v>
      </c>
      <c r="J29" s="88">
        <f>+IF(E29&gt;0,'9К'!$E$175,0)</f>
        <v>0</v>
      </c>
      <c r="K29" s="88">
        <f>+IF(E29&gt;0,'9К'!$E$178,0)</f>
        <v>0</v>
      </c>
      <c r="L29" s="88">
        <f>+IF(E29&gt;0,'9К'!$E$182,0)</f>
        <v>0</v>
      </c>
      <c r="M29" s="88">
        <f>+IF(E29&gt;0,'9К'!$E$187,0)</f>
        <v>0</v>
      </c>
    </row>
    <row r="30" spans="1:13" x14ac:dyDescent="0.25">
      <c r="A30">
        <f>+'10К'!$E$1</f>
        <v>10</v>
      </c>
      <c r="B30" s="88">
        <f>IF(E30&gt;0,'10К'!$D$2,0)</f>
        <v>0</v>
      </c>
      <c r="C30">
        <f>IF(E30&gt;0,'10К'!$D$17,0)</f>
        <v>0</v>
      </c>
      <c r="D30" s="88">
        <f>IFERROR(VLOOKUP(1,'10К'!$A$130:$D$146,3,FALSE),0)</f>
        <v>0</v>
      </c>
      <c r="E30">
        <f>IF(D30&gt;0,1,0)</f>
        <v>0</v>
      </c>
      <c r="F30" s="90">
        <f>SUM(G30:M30)</f>
        <v>0</v>
      </c>
      <c r="G30" s="88">
        <f>+IF(E30&gt;0,'10К'!$E$172,0)</f>
        <v>0</v>
      </c>
      <c r="H30" s="88">
        <f>+IF(E30&gt;0,'10К'!$E$173,0)</f>
        <v>0</v>
      </c>
      <c r="I30" s="88">
        <f>+IF(E30&gt;0,'10К'!$E$174,0)</f>
        <v>0</v>
      </c>
      <c r="J30" s="88">
        <f>+IF(E30&gt;0,'10К'!$E$175,0)</f>
        <v>0</v>
      </c>
      <c r="K30" s="88">
        <f>+IF(E30&gt;0,'10К'!$E$178,0)</f>
        <v>0</v>
      </c>
      <c r="L30" s="88">
        <f>+IF(E30&gt;0,'10К'!$E$182,0)</f>
        <v>0</v>
      </c>
      <c r="M30" s="88">
        <f>+IF(E30&gt;0,'10К'!$E$187,0)</f>
        <v>0</v>
      </c>
    </row>
    <row r="31" spans="1:13" x14ac:dyDescent="0.25">
      <c r="A31">
        <f>+'10К'!$E$1</f>
        <v>10</v>
      </c>
      <c r="B31" s="88">
        <f>IF(E31&gt;0,'10К'!$D$2,0)</f>
        <v>0</v>
      </c>
      <c r="C31">
        <f>IF(E31&gt;0,'10К'!$D$17,0)</f>
        <v>0</v>
      </c>
      <c r="D31" s="88">
        <f>+IF('10К'!$D$155&gt;0,'10К'!$C$155,0)</f>
        <v>0</v>
      </c>
      <c r="E31">
        <f>+IF('10К'!$D$155&gt;0,'10К'!$D$155,0)</f>
        <v>0</v>
      </c>
      <c r="F31" s="90">
        <f t="shared" ref="F31:F32" si="9">SUM(G31:M31)</f>
        <v>0</v>
      </c>
      <c r="G31" s="88">
        <f>+IF(E31&gt;0,'10К'!$E$172,0)</f>
        <v>0</v>
      </c>
      <c r="H31" s="88">
        <f>+IF(E31&gt;0,'10К'!$E$173,0)</f>
        <v>0</v>
      </c>
      <c r="I31" s="88">
        <f>+IF(E31&gt;0,'10К'!$E$174,0)</f>
        <v>0</v>
      </c>
      <c r="J31" s="88">
        <f>+IF(E31&gt;0,'10К'!$E$175,0)</f>
        <v>0</v>
      </c>
      <c r="K31" s="88">
        <f>+IF(E31&gt;0,'10К'!$E$178,0)</f>
        <v>0</v>
      </c>
      <c r="L31" s="88">
        <f>+IF(E31&gt;0,'10К'!$E$182,0)</f>
        <v>0</v>
      </c>
      <c r="M31" s="88">
        <f>+IF(E31&gt;0,'10К'!$E$187,0)</f>
        <v>0</v>
      </c>
    </row>
    <row r="32" spans="1:13" x14ac:dyDescent="0.25">
      <c r="A32">
        <f>+'10К'!$E$1</f>
        <v>10</v>
      </c>
      <c r="B32" s="88">
        <f>IF(E32&gt;0,'10К'!$D$2,0)</f>
        <v>0</v>
      </c>
      <c r="C32">
        <f>IF(E32&gt;0,'10К'!$D$17,0)</f>
        <v>0</v>
      </c>
      <c r="D32" s="88">
        <f>+IF('10К'!$D$156&gt;0,'10К'!$C$156,0)</f>
        <v>0</v>
      </c>
      <c r="E32">
        <f>+IF('10К'!$D$156&gt;0,'10К'!$D$156,0)</f>
        <v>0</v>
      </c>
      <c r="F32" s="90">
        <f t="shared" si="9"/>
        <v>0</v>
      </c>
      <c r="G32" s="88">
        <f>+IF(E32&gt;0,'10К'!$E$172,0)</f>
        <v>0</v>
      </c>
      <c r="H32" s="88">
        <f>+IF(E32&gt;0,'10К'!$E$173,0)</f>
        <v>0</v>
      </c>
      <c r="I32" s="88">
        <f>+IF(E32&gt;0,'10К'!$E$174,0)</f>
        <v>0</v>
      </c>
      <c r="J32" s="88">
        <f>+IF(E32&gt;0,'10К'!$E$175,0)</f>
        <v>0</v>
      </c>
      <c r="K32" s="88">
        <f>+IF(E32&gt;0,'10К'!$E$178,0)</f>
        <v>0</v>
      </c>
      <c r="L32" s="88">
        <f>+IF(E32&gt;0,'10К'!$E$182,0)</f>
        <v>0</v>
      </c>
      <c r="M32" s="88">
        <f>+IF(E32&gt;0,'10К'!$E$187,0)</f>
        <v>0</v>
      </c>
    </row>
    <row r="33" spans="1:13" x14ac:dyDescent="0.25">
      <c r="A33">
        <f>+'11К'!$E$1</f>
        <v>11</v>
      </c>
      <c r="B33" s="88">
        <f>IF(E33&gt;0,'11К'!$D$2,0)</f>
        <v>0</v>
      </c>
      <c r="C33">
        <f>IF(E33&gt;0,'11К'!$D$17,0)</f>
        <v>0</v>
      </c>
      <c r="D33" s="88">
        <f>IFERROR(VLOOKUP(1,'11К'!$A$130:$D$146,3,FALSE),0)</f>
        <v>0</v>
      </c>
      <c r="E33">
        <f>IF(D33&gt;0,1,0)</f>
        <v>0</v>
      </c>
      <c r="F33" s="90">
        <f>SUM(G33:M33)</f>
        <v>0</v>
      </c>
      <c r="G33" s="88">
        <f>+IF(E33&gt;0,'11К'!$E$172,0)</f>
        <v>0</v>
      </c>
      <c r="H33" s="88">
        <f>+IF(E33&gt;0,'11К'!$E$173,0)</f>
        <v>0</v>
      </c>
      <c r="I33" s="88">
        <f>+IF(E33&gt;0,'11К'!$E$174,0)</f>
        <v>0</v>
      </c>
      <c r="J33" s="88">
        <f>+IF(E33&gt;0,'11К'!$E$175,0)</f>
        <v>0</v>
      </c>
      <c r="K33" s="88">
        <f>+IF(E33&gt;0,'11К'!$E$178,0)</f>
        <v>0</v>
      </c>
      <c r="L33" s="88">
        <f>+IF(E33&gt;0,'11К'!$E$182,0)</f>
        <v>0</v>
      </c>
      <c r="M33" s="88">
        <f>+IF(E33&gt;0,'11К'!$E$187,0)</f>
        <v>0</v>
      </c>
    </row>
    <row r="34" spans="1:13" x14ac:dyDescent="0.25">
      <c r="A34">
        <f>+'11К'!$E$1</f>
        <v>11</v>
      </c>
      <c r="B34" s="88">
        <f>IF(E34&gt;0,'11К'!$D$2,0)</f>
        <v>0</v>
      </c>
      <c r="C34">
        <f>IF(E34&gt;0,'11К'!$D$17,0)</f>
        <v>0</v>
      </c>
      <c r="D34" s="88">
        <f>+IF('11К'!$D$155&gt;0,'11К'!$C$155,0)</f>
        <v>0</v>
      </c>
      <c r="E34">
        <f>+IF('11К'!$D$155&gt;0,'11К'!$D$155,0)</f>
        <v>0</v>
      </c>
      <c r="F34" s="90">
        <f t="shared" ref="F34:F35" si="10">SUM(G34:M34)</f>
        <v>0</v>
      </c>
      <c r="G34" s="88">
        <f>+IF(E34&gt;0,'11К'!$E$172,0)</f>
        <v>0</v>
      </c>
      <c r="H34" s="88">
        <f>+IF(E34&gt;0,'11К'!$E$173,0)</f>
        <v>0</v>
      </c>
      <c r="I34" s="88">
        <f>+IF(E34&gt;0,'11К'!$E$174,0)</f>
        <v>0</v>
      </c>
      <c r="J34" s="88">
        <f>+IF(E34&gt;0,'11К'!$E$175,0)</f>
        <v>0</v>
      </c>
      <c r="K34" s="88">
        <f>+IF(E34&gt;0,'11К'!$E$178,0)</f>
        <v>0</v>
      </c>
      <c r="L34" s="88">
        <f>+IF(E34&gt;0,'11К'!$E$182,0)</f>
        <v>0</v>
      </c>
      <c r="M34" s="88">
        <f>+IF(E34&gt;0,'11К'!$E$187,0)</f>
        <v>0</v>
      </c>
    </row>
    <row r="35" spans="1:13" x14ac:dyDescent="0.25">
      <c r="A35">
        <f>+'11К'!$E$1</f>
        <v>11</v>
      </c>
      <c r="B35" s="88">
        <f>IF(E35&gt;0,'11К'!$D$2,0)</f>
        <v>0</v>
      </c>
      <c r="C35">
        <f>IF(E35&gt;0,'11К'!$D$17,0)</f>
        <v>0</v>
      </c>
      <c r="D35" s="88">
        <f>+IF('11К'!$D$156&gt;0,'11К'!$C$156,0)</f>
        <v>0</v>
      </c>
      <c r="E35">
        <f>+IF('11К'!$D$156&gt;0,'11К'!$D$156,0)</f>
        <v>0</v>
      </c>
      <c r="F35" s="90">
        <f t="shared" si="10"/>
        <v>0</v>
      </c>
      <c r="G35" s="88">
        <f>+IF(E35&gt;0,'11К'!$E$172,0)</f>
        <v>0</v>
      </c>
      <c r="H35" s="88">
        <f>+IF(E35&gt;0,'11К'!$E$173,0)</f>
        <v>0</v>
      </c>
      <c r="I35" s="88">
        <f>+IF(E35&gt;0,'11К'!$E$174,0)</f>
        <v>0</v>
      </c>
      <c r="J35" s="88">
        <f>+IF(E35&gt;0,'11К'!$E$175,0)</f>
        <v>0</v>
      </c>
      <c r="K35" s="88">
        <f>+IF(E35&gt;0,'11К'!$E$178,0)</f>
        <v>0</v>
      </c>
      <c r="L35" s="88">
        <f>+IF(E35&gt;0,'11К'!$E$182,0)</f>
        <v>0</v>
      </c>
      <c r="M35" s="88">
        <f>+IF(E35&gt;0,'11К'!$E$187,0)</f>
        <v>0</v>
      </c>
    </row>
    <row r="36" spans="1:13" x14ac:dyDescent="0.25">
      <c r="A36">
        <f>+'12К'!$E$1</f>
        <v>12</v>
      </c>
      <c r="B36" s="88">
        <f>IF(E36&gt;0,'12К'!$D$2,0)</f>
        <v>0</v>
      </c>
      <c r="C36">
        <f>IF(E36&gt;0,'12К'!$D$17,0)</f>
        <v>0</v>
      </c>
      <c r="D36" s="88">
        <f>IFERROR(VLOOKUP(1,'12К'!$A$130:$D$146,3,FALSE),0)</f>
        <v>0</v>
      </c>
      <c r="E36">
        <f>IF(D36&gt;0,1,0)</f>
        <v>0</v>
      </c>
      <c r="F36" s="90">
        <f>SUM(G36:M36)</f>
        <v>0</v>
      </c>
      <c r="G36" s="88">
        <f>+IF(E36&gt;0,'12К'!$E$172,0)</f>
        <v>0</v>
      </c>
      <c r="H36" s="88">
        <f>+IF(E36&gt;0,'12К'!$E$173,0)</f>
        <v>0</v>
      </c>
      <c r="I36" s="88">
        <f>+IF(E36&gt;0,'12К'!$E$174,0)</f>
        <v>0</v>
      </c>
      <c r="J36" s="88">
        <f>+IF(E36&gt;0,'12К'!$E$175,0)</f>
        <v>0</v>
      </c>
      <c r="K36" s="88">
        <f>+IF(E36&gt;0,'12К'!$E$178,0)</f>
        <v>0</v>
      </c>
      <c r="L36" s="88">
        <f>+IF(E36&gt;0,'12К'!$E$182,0)</f>
        <v>0</v>
      </c>
      <c r="M36" s="88">
        <f>+IF(E36&gt;0,'12К'!$E$187,0)</f>
        <v>0</v>
      </c>
    </row>
    <row r="37" spans="1:13" x14ac:dyDescent="0.25">
      <c r="A37">
        <f>+'12К'!$E$1</f>
        <v>12</v>
      </c>
      <c r="B37" s="88">
        <f>IF(E37&gt;0,'12К'!$D$2,0)</f>
        <v>0</v>
      </c>
      <c r="C37">
        <f>IF(E37&gt;0,'12К'!$D$17,0)</f>
        <v>0</v>
      </c>
      <c r="D37" s="88">
        <f>+IF('12К'!$D$155&gt;0,'12К'!$C$155,0)</f>
        <v>0</v>
      </c>
      <c r="E37">
        <f>+IF('12К'!$D$155&gt;0,'12К'!$D$155,0)</f>
        <v>0</v>
      </c>
      <c r="F37" s="90">
        <f t="shared" ref="F37:F38" si="11">SUM(G37:M37)</f>
        <v>0</v>
      </c>
      <c r="G37" s="88">
        <f>+IF(E37&gt;0,'12К'!$E$172,0)</f>
        <v>0</v>
      </c>
      <c r="H37" s="88">
        <f>+IF(E37&gt;0,'12К'!$E$173,0)</f>
        <v>0</v>
      </c>
      <c r="I37" s="88">
        <f>+IF(E37&gt;0,'12К'!$E$174,0)</f>
        <v>0</v>
      </c>
      <c r="J37" s="88">
        <f>+IF(E37&gt;0,'12К'!$E$175,0)</f>
        <v>0</v>
      </c>
      <c r="K37" s="88">
        <f>+IF(E37&gt;0,'12К'!$E$178,0)</f>
        <v>0</v>
      </c>
      <c r="L37" s="88">
        <f>+IF(E37&gt;0,'12К'!$E$182,0)</f>
        <v>0</v>
      </c>
      <c r="M37" s="88">
        <f>+IF(E37&gt;0,'12К'!$E$187,0)</f>
        <v>0</v>
      </c>
    </row>
    <row r="38" spans="1:13" x14ac:dyDescent="0.25">
      <c r="A38">
        <f>+'12К'!$E$1</f>
        <v>12</v>
      </c>
      <c r="B38" s="88">
        <f>IF(E38&gt;0,'12К'!$D$2,0)</f>
        <v>0</v>
      </c>
      <c r="C38">
        <f>IF(E38&gt;0,'12К'!$D$17,0)</f>
        <v>0</v>
      </c>
      <c r="D38" s="88">
        <f>+IF('12К'!$D$156&gt;0,'12К'!$C$156,0)</f>
        <v>0</v>
      </c>
      <c r="E38">
        <f>+IF('12К'!$D$156&gt;0,'12К'!$D$156,0)</f>
        <v>0</v>
      </c>
      <c r="F38" s="90">
        <f t="shared" si="11"/>
        <v>0</v>
      </c>
      <c r="G38" s="88">
        <f>+IF(E38&gt;0,'12К'!$E$172,0)</f>
        <v>0</v>
      </c>
      <c r="H38" s="88">
        <f>+IF(E38&gt;0,'12К'!$E$173,0)</f>
        <v>0</v>
      </c>
      <c r="I38" s="88">
        <f>+IF(E38&gt;0,'12К'!$E$174,0)</f>
        <v>0</v>
      </c>
      <c r="J38" s="88">
        <f>+IF(E38&gt;0,'12К'!$E$175,0)</f>
        <v>0</v>
      </c>
      <c r="K38" s="88">
        <f>+IF(E38&gt;0,'12К'!$E$178,0)</f>
        <v>0</v>
      </c>
      <c r="L38" s="88">
        <f>+IF(E38&gt;0,'12К'!$E$182,0)</f>
        <v>0</v>
      </c>
      <c r="M38" s="88">
        <f>+IF(E38&gt;0,'12К'!$E$187,0)</f>
        <v>0</v>
      </c>
    </row>
    <row r="39" spans="1:13" x14ac:dyDescent="0.25">
      <c r="A39">
        <f>+'13К'!$E$1</f>
        <v>13</v>
      </c>
      <c r="B39" s="88">
        <f>IF(E39&gt;0,'13К'!$D$2,0)</f>
        <v>0</v>
      </c>
      <c r="C39">
        <f>IF(E39&gt;0,'13К'!$D$17,0)</f>
        <v>0</v>
      </c>
      <c r="D39" s="88">
        <f>IFERROR(VLOOKUP(1,'13К'!$A$130:$D$146,3,FALSE),0)</f>
        <v>0</v>
      </c>
      <c r="E39">
        <f>IF(D39&gt;0,1,0)</f>
        <v>0</v>
      </c>
      <c r="F39" s="90">
        <f>SUM(G39:M39)</f>
        <v>0</v>
      </c>
      <c r="G39" s="88">
        <f>+IF(E39&gt;0,'13К'!$E$172,0)</f>
        <v>0</v>
      </c>
      <c r="H39" s="88">
        <f>+IF(E39&gt;0,'13К'!$E$173,0)</f>
        <v>0</v>
      </c>
      <c r="I39" s="88">
        <f>+IF(E39&gt;0,'13К'!$E$174,0)</f>
        <v>0</v>
      </c>
      <c r="J39" s="88">
        <f>+IF(E39&gt;0,'13К'!$E$175,0)</f>
        <v>0</v>
      </c>
      <c r="K39" s="88">
        <f>+IF(E39&gt;0,'13К'!$E$178,0)</f>
        <v>0</v>
      </c>
      <c r="L39" s="88">
        <f>+IF(E39&gt;0,'13К'!$E$182,0)</f>
        <v>0</v>
      </c>
      <c r="M39" s="88">
        <f>+IF(E39&gt;0,'13К'!$E$187,0)</f>
        <v>0</v>
      </c>
    </row>
    <row r="40" spans="1:13" x14ac:dyDescent="0.25">
      <c r="A40">
        <f>+'13К'!$E$1</f>
        <v>13</v>
      </c>
      <c r="B40" s="88">
        <f>IF(E40&gt;0,'13К'!$D$2,0)</f>
        <v>0</v>
      </c>
      <c r="C40">
        <f>IF(E40&gt;0,'13К'!$D$17,0)</f>
        <v>0</v>
      </c>
      <c r="D40" s="88">
        <f>+IF('13К'!$D$155&gt;0,'13К'!$C$155,0)</f>
        <v>0</v>
      </c>
      <c r="E40">
        <f>+IF('13К'!$D$155&gt;0,'13К'!$D$155,0)</f>
        <v>0</v>
      </c>
      <c r="F40" s="90">
        <f t="shared" ref="F40:F41" si="12">SUM(G40:M40)</f>
        <v>0</v>
      </c>
      <c r="G40" s="88">
        <f>+IF(E40&gt;0,'13К'!$E$172,0)</f>
        <v>0</v>
      </c>
      <c r="H40" s="88">
        <f>+IF(E40&gt;0,'13К'!$E$173,0)</f>
        <v>0</v>
      </c>
      <c r="I40" s="88">
        <f>+IF(E40&gt;0,'13К'!$E$174,0)</f>
        <v>0</v>
      </c>
      <c r="J40" s="88">
        <f>+IF(E40&gt;0,'13К'!$E$175,0)</f>
        <v>0</v>
      </c>
      <c r="K40" s="88">
        <f>+IF(E40&gt;0,'13К'!$E$178,0)</f>
        <v>0</v>
      </c>
      <c r="L40" s="88">
        <f>+IF(E40&gt;0,'13К'!$E$182,0)</f>
        <v>0</v>
      </c>
      <c r="M40" s="88">
        <f>+IF(E40&gt;0,'13К'!$E$187,0)</f>
        <v>0</v>
      </c>
    </row>
    <row r="41" spans="1:13" x14ac:dyDescent="0.25">
      <c r="A41">
        <f>+'13К'!$E$1</f>
        <v>13</v>
      </c>
      <c r="B41" s="88">
        <f>IF(E41&gt;0,'13К'!$D$2,0)</f>
        <v>0</v>
      </c>
      <c r="C41">
        <f>IF(E41&gt;0,'13К'!$D$17,0)</f>
        <v>0</v>
      </c>
      <c r="D41" s="88">
        <f>+IF('13К'!$D$156&gt;0,'13К'!$C$156,0)</f>
        <v>0</v>
      </c>
      <c r="E41">
        <f>+IF('13К'!$D$156&gt;0,'13К'!$D$156,0)</f>
        <v>0</v>
      </c>
      <c r="F41" s="90">
        <f t="shared" si="12"/>
        <v>0</v>
      </c>
      <c r="G41" s="88">
        <f>+IF(E41&gt;0,'13К'!$E$172,0)</f>
        <v>0</v>
      </c>
      <c r="H41" s="88">
        <f>+IF(E41&gt;0,'13К'!$E$173,0)</f>
        <v>0</v>
      </c>
      <c r="I41" s="88">
        <f>+IF(E41&gt;0,'13К'!$E$174,0)</f>
        <v>0</v>
      </c>
      <c r="J41" s="88">
        <f>+IF(E41&gt;0,'13К'!$E$175,0)</f>
        <v>0</v>
      </c>
      <c r="K41" s="88">
        <f>+IF(E41&gt;0,'13К'!$E$178,0)</f>
        <v>0</v>
      </c>
      <c r="L41" s="88">
        <f>+IF(E41&gt;0,'13К'!$E$182,0)</f>
        <v>0</v>
      </c>
      <c r="M41" s="88">
        <f>+IF(E41&gt;0,'13К'!$E$187,0)</f>
        <v>0</v>
      </c>
    </row>
    <row r="42" spans="1:13" x14ac:dyDescent="0.25">
      <c r="A42">
        <f>+'14К'!$E$1</f>
        <v>14</v>
      </c>
      <c r="B42" s="88">
        <f>IF(E42&gt;0,'14К'!$D$2,0)</f>
        <v>0</v>
      </c>
      <c r="C42">
        <f>IF(E42&gt;0,'14К'!$D$17,0)</f>
        <v>0</v>
      </c>
      <c r="D42" s="88">
        <f>IFERROR(VLOOKUP(1,'14К'!$A$130:$D$146,3,FALSE),0)</f>
        <v>0</v>
      </c>
      <c r="E42">
        <f>IF(D42&gt;0,1,0)</f>
        <v>0</v>
      </c>
      <c r="F42" s="90">
        <f>SUM(G42:M42)</f>
        <v>0</v>
      </c>
      <c r="G42" s="88">
        <f>+IF(E42&gt;0,'14К'!$E$172,0)</f>
        <v>0</v>
      </c>
      <c r="H42" s="88">
        <f>+IF(E42&gt;0,'14К'!$E$173,0)</f>
        <v>0</v>
      </c>
      <c r="I42" s="88">
        <f>+IF(E42&gt;0,'14К'!$E$174,0)</f>
        <v>0</v>
      </c>
      <c r="J42" s="88">
        <f>+IF(E42&gt;0,'14К'!$E$175,0)</f>
        <v>0</v>
      </c>
      <c r="K42" s="88">
        <f>+IF(E42&gt;0,'14К'!$E$178,0)</f>
        <v>0</v>
      </c>
      <c r="L42" s="88">
        <f>+IF(E42&gt;0,'14К'!$E$182,0)</f>
        <v>0</v>
      </c>
      <c r="M42" s="88">
        <f>+IF(E42&gt;0,'14К'!$E$187,0)</f>
        <v>0</v>
      </c>
    </row>
    <row r="43" spans="1:13" x14ac:dyDescent="0.25">
      <c r="A43">
        <f>+'14К'!$E$1</f>
        <v>14</v>
      </c>
      <c r="B43" s="88">
        <f>IF(E43&gt;0,'14К'!$D$2,0)</f>
        <v>0</v>
      </c>
      <c r="C43">
        <f>IF(E43&gt;0,'14К'!$D$17,0)</f>
        <v>0</v>
      </c>
      <c r="D43" s="88">
        <f>+IF('14К'!$D$155&gt;0,'14К'!$C$155,0)</f>
        <v>0</v>
      </c>
      <c r="E43">
        <f>+IF('14К'!$D$155&gt;0,'14К'!$D$155,0)</f>
        <v>0</v>
      </c>
      <c r="F43" s="90">
        <f t="shared" ref="F43:F44" si="13">SUM(G43:M43)</f>
        <v>0</v>
      </c>
      <c r="G43" s="88">
        <f>+IF(E43&gt;0,'14К'!$E$172,0)</f>
        <v>0</v>
      </c>
      <c r="H43" s="88">
        <f>+IF(E43&gt;0,'14К'!$E$173,0)</f>
        <v>0</v>
      </c>
      <c r="I43" s="88">
        <f>+IF(E43&gt;0,'14К'!$E$174,0)</f>
        <v>0</v>
      </c>
      <c r="J43" s="88">
        <f>+IF(E43&gt;0,'14К'!$E$175,0)</f>
        <v>0</v>
      </c>
      <c r="K43" s="88">
        <f>+IF(E43&gt;0,'14К'!$E$178,0)</f>
        <v>0</v>
      </c>
      <c r="L43" s="88">
        <f>+IF(E43&gt;0,'14К'!$E$182,0)</f>
        <v>0</v>
      </c>
      <c r="M43" s="88">
        <f>+IF(E43&gt;0,'14К'!$E$187,0)</f>
        <v>0</v>
      </c>
    </row>
    <row r="44" spans="1:13" x14ac:dyDescent="0.25">
      <c r="A44">
        <f>+'14К'!$E$1</f>
        <v>14</v>
      </c>
      <c r="B44" s="88">
        <f>IF(E44&gt;0,'14К'!$D$2,0)</f>
        <v>0</v>
      </c>
      <c r="C44">
        <f>IF(E44&gt;0,'14К'!$D$17,0)</f>
        <v>0</v>
      </c>
      <c r="D44" s="88">
        <f>+IF('14К'!$D$156&gt;0,'14К'!$C$156,0)</f>
        <v>0</v>
      </c>
      <c r="E44">
        <f>+IF('14К'!$D$156&gt;0,'14К'!$D$156,0)</f>
        <v>0</v>
      </c>
      <c r="F44" s="90">
        <f t="shared" si="13"/>
        <v>0</v>
      </c>
      <c r="G44" s="88">
        <f>+IF(E44&gt;0,'14К'!$E$172,0)</f>
        <v>0</v>
      </c>
      <c r="H44" s="88">
        <f>+IF(E44&gt;0,'14К'!$E$173,0)</f>
        <v>0</v>
      </c>
      <c r="I44" s="88">
        <f>+IF(E44&gt;0,'14К'!$E$174,0)</f>
        <v>0</v>
      </c>
      <c r="J44" s="88">
        <f>+IF(E44&gt;0,'14К'!$E$175,0)</f>
        <v>0</v>
      </c>
      <c r="K44" s="88">
        <f>+IF(E44&gt;0,'14К'!$E$178,0)</f>
        <v>0</v>
      </c>
      <c r="L44" s="88">
        <f>+IF(E44&gt;0,'14К'!$E$182,0)</f>
        <v>0</v>
      </c>
      <c r="M44" s="88">
        <f>+IF(E44&gt;0,'14К'!$E$187,0)</f>
        <v>0</v>
      </c>
    </row>
    <row r="45" spans="1:13" x14ac:dyDescent="0.25">
      <c r="A45">
        <f>+'15К'!$E$1</f>
        <v>15</v>
      </c>
      <c r="B45" s="88">
        <f>IF(E45&gt;0,'15К'!$D$2,0)</f>
        <v>0</v>
      </c>
      <c r="C45">
        <f>IF(E45&gt;0,'15К'!$D$17,0)</f>
        <v>0</v>
      </c>
      <c r="D45" s="88">
        <f>IFERROR(VLOOKUP(1,'15К'!$A$130:$D$146,3,FALSE),0)</f>
        <v>0</v>
      </c>
      <c r="E45">
        <f>IF(D45&gt;0,1,0)</f>
        <v>0</v>
      </c>
      <c r="F45" s="90">
        <f>SUM(G45:M45)</f>
        <v>0</v>
      </c>
      <c r="G45" s="88">
        <f>+IF(E45&gt;0,'15К'!$E$172,0)</f>
        <v>0</v>
      </c>
      <c r="H45" s="88">
        <f>+IF(E45&gt;0,'15К'!$E$173,0)</f>
        <v>0</v>
      </c>
      <c r="I45" s="88">
        <f>+IF(E45&gt;0,'15К'!$E$174,0)</f>
        <v>0</v>
      </c>
      <c r="J45" s="88">
        <f>+IF(E45&gt;0,'15К'!$E$175,0)</f>
        <v>0</v>
      </c>
      <c r="K45" s="88">
        <f>+IF(E45&gt;0,'15К'!$E$178,0)</f>
        <v>0</v>
      </c>
      <c r="L45" s="88">
        <f>+IF(E45&gt;0,'15К'!$E$182,0)</f>
        <v>0</v>
      </c>
      <c r="M45" s="88">
        <f>+IF(E45&gt;0,'15К'!$E$187,0)</f>
        <v>0</v>
      </c>
    </row>
    <row r="46" spans="1:13" x14ac:dyDescent="0.25">
      <c r="A46">
        <f>+'15К'!$E$1</f>
        <v>15</v>
      </c>
      <c r="B46" s="88">
        <f>IF(E46&gt;0,'15К'!$D$2,0)</f>
        <v>0</v>
      </c>
      <c r="C46">
        <f>IF(E46&gt;0,'15К'!$D$17,0)</f>
        <v>0</v>
      </c>
      <c r="D46" s="88">
        <f>+IF('15К'!$D$155&gt;0,'15К'!$C$155,0)</f>
        <v>0</v>
      </c>
      <c r="E46">
        <f>+IF('15К'!$D$155&gt;0,'15К'!$D$155,0)</f>
        <v>0</v>
      </c>
      <c r="F46" s="90">
        <f t="shared" ref="F46:F47" si="14">SUM(G46:M46)</f>
        <v>0</v>
      </c>
      <c r="G46" s="88">
        <f>+IF(E46&gt;0,'15К'!$E$172,0)</f>
        <v>0</v>
      </c>
      <c r="H46" s="88">
        <f>+IF(E46&gt;0,'15К'!$E$173,0)</f>
        <v>0</v>
      </c>
      <c r="I46" s="88">
        <f>+IF(E46&gt;0,'15К'!$E$174,0)</f>
        <v>0</v>
      </c>
      <c r="J46" s="88">
        <f>+IF(E46&gt;0,'15К'!$E$175,0)</f>
        <v>0</v>
      </c>
      <c r="K46" s="88">
        <f>+IF(E46&gt;0,'15К'!$E$178,0)</f>
        <v>0</v>
      </c>
      <c r="L46" s="88">
        <f>+IF(E46&gt;0,'15К'!$E$182,0)</f>
        <v>0</v>
      </c>
      <c r="M46" s="88">
        <f>+IF(E46&gt;0,'15К'!$E$187,0)</f>
        <v>0</v>
      </c>
    </row>
    <row r="47" spans="1:13" x14ac:dyDescent="0.25">
      <c r="A47">
        <f>+'15К'!$E$1</f>
        <v>15</v>
      </c>
      <c r="B47" s="88">
        <f>IF(E47&gt;0,'15К'!$D$2,0)</f>
        <v>0</v>
      </c>
      <c r="C47">
        <f>IF(E47&gt;0,'15К'!$D$17,0)</f>
        <v>0</v>
      </c>
      <c r="D47" s="88">
        <f>+IF('15К'!$D$156&gt;0,'15К'!$C$156,0)</f>
        <v>0</v>
      </c>
      <c r="E47">
        <f>+IF('15К'!$D$156&gt;0,'15К'!$D$156,0)</f>
        <v>0</v>
      </c>
      <c r="F47" s="90">
        <f t="shared" si="14"/>
        <v>0</v>
      </c>
      <c r="G47" s="88">
        <f>+IF(E47&gt;0,'15К'!$E$172,0)</f>
        <v>0</v>
      </c>
      <c r="H47" s="88">
        <f>+IF(E47&gt;0,'15К'!$E$173,0)</f>
        <v>0</v>
      </c>
      <c r="I47" s="88">
        <f>+IF(E47&gt;0,'15К'!$E$174,0)</f>
        <v>0</v>
      </c>
      <c r="J47" s="88">
        <f>+IF(E47&gt;0,'15К'!$E$175,0)</f>
        <v>0</v>
      </c>
      <c r="K47" s="88">
        <f>+IF(E47&gt;0,'15К'!$E$178,0)</f>
        <v>0</v>
      </c>
      <c r="L47" s="88">
        <f>+IF(E47&gt;0,'15К'!$E$182,0)</f>
        <v>0</v>
      </c>
      <c r="M47" s="88">
        <f>+IF(E47&gt;0,'15К'!$E$187,0)</f>
        <v>0</v>
      </c>
    </row>
    <row r="48" spans="1:13" x14ac:dyDescent="0.25">
      <c r="A48">
        <f>+'16К'!$E$1</f>
        <v>16</v>
      </c>
      <c r="B48" s="88">
        <f>IF(E48&gt;0,'16К'!$D$2,0)</f>
        <v>0</v>
      </c>
      <c r="C48">
        <f>IF(E48&gt;0,'16К'!$D$17,0)</f>
        <v>0</v>
      </c>
      <c r="D48" s="88">
        <f>IFERROR(VLOOKUP(1,'16К'!$A$130:$D$146,3,FALSE),0)</f>
        <v>0</v>
      </c>
      <c r="E48">
        <f>IF(D48&gt;0,1,0)</f>
        <v>0</v>
      </c>
      <c r="F48" s="90">
        <f>SUM(G48:M48)</f>
        <v>0</v>
      </c>
      <c r="G48" s="88">
        <f>+IF(E48&gt;0,'16К'!$E$172,0)</f>
        <v>0</v>
      </c>
      <c r="H48" s="88">
        <f>+IF(E48&gt;0,'16К'!$E$173,0)</f>
        <v>0</v>
      </c>
      <c r="I48" s="88">
        <f>+IF(E48&gt;0,'16К'!$E$174,0)</f>
        <v>0</v>
      </c>
      <c r="J48" s="88">
        <f>+IF(E48&gt;0,'16К'!$E$175,0)</f>
        <v>0</v>
      </c>
      <c r="K48" s="88">
        <f>+IF(E48&gt;0,'16К'!$E$178,0)</f>
        <v>0</v>
      </c>
      <c r="L48" s="88">
        <f>+IF(E48&gt;0,'16К'!$E$182,0)</f>
        <v>0</v>
      </c>
      <c r="M48" s="88">
        <f>+IF(E48&gt;0,'16К'!$E$187,0)</f>
        <v>0</v>
      </c>
    </row>
    <row r="49" spans="1:13" x14ac:dyDescent="0.25">
      <c r="A49">
        <f>+'16К'!$E$1</f>
        <v>16</v>
      </c>
      <c r="B49" s="88">
        <f>IF(E49&gt;0,'16К'!$D$2,0)</f>
        <v>0</v>
      </c>
      <c r="C49">
        <f>IF(E49&gt;0,'16К'!$D$17,0)</f>
        <v>0</v>
      </c>
      <c r="D49" s="88">
        <f>+IF('16К'!$D$155&gt;0,'16К'!$C$155,0)</f>
        <v>0</v>
      </c>
      <c r="E49">
        <f>+IF('16К'!$D$155&gt;0,'16К'!$D$155,0)</f>
        <v>0</v>
      </c>
      <c r="F49" s="90">
        <f t="shared" ref="F49:F50" si="15">SUM(G49:M49)</f>
        <v>0</v>
      </c>
      <c r="G49" s="88">
        <f>+IF(E49&gt;0,'16К'!$E$172,0)</f>
        <v>0</v>
      </c>
      <c r="H49" s="88">
        <f>+IF(E49&gt;0,'16К'!$E$173,0)</f>
        <v>0</v>
      </c>
      <c r="I49" s="88">
        <f>+IF(E49&gt;0,'16К'!$E$174,0)</f>
        <v>0</v>
      </c>
      <c r="J49" s="88">
        <f>+IF(E49&gt;0,'16К'!$E$175,0)</f>
        <v>0</v>
      </c>
      <c r="K49" s="88">
        <f>+IF(E49&gt;0,'16К'!$E$178,0)</f>
        <v>0</v>
      </c>
      <c r="L49" s="88">
        <f>+IF(E49&gt;0,'16К'!$E$182,0)</f>
        <v>0</v>
      </c>
      <c r="M49" s="88">
        <f>+IF(E49&gt;0,'16К'!$E$187,0)</f>
        <v>0</v>
      </c>
    </row>
    <row r="50" spans="1:13" x14ac:dyDescent="0.25">
      <c r="A50">
        <f>+'16К'!$E$1</f>
        <v>16</v>
      </c>
      <c r="B50" s="88">
        <f>IF(E50&gt;0,'16К'!$D$2,0)</f>
        <v>0</v>
      </c>
      <c r="C50">
        <f>IF(E50&gt;0,'16К'!$D$17,0)</f>
        <v>0</v>
      </c>
      <c r="D50" s="88">
        <f>+IF('16К'!$D$156&gt;0,'16К'!$C$156,0)</f>
        <v>0</v>
      </c>
      <c r="E50">
        <f>+IF('16К'!$D$156&gt;0,'16К'!$D$156,0)</f>
        <v>0</v>
      </c>
      <c r="F50" s="90">
        <f t="shared" si="15"/>
        <v>0</v>
      </c>
      <c r="G50" s="88">
        <f>+IF(E50&gt;0,'16К'!$E$172,0)</f>
        <v>0</v>
      </c>
      <c r="H50" s="88">
        <f>+IF(E50&gt;0,'16К'!$E$173,0)</f>
        <v>0</v>
      </c>
      <c r="I50" s="88">
        <f>+IF(E50&gt;0,'16К'!$E$174,0)</f>
        <v>0</v>
      </c>
      <c r="J50" s="88">
        <f>+IF(E50&gt;0,'16К'!$E$175,0)</f>
        <v>0</v>
      </c>
      <c r="K50" s="88">
        <f>+IF(E50&gt;0,'16К'!$E$178,0)</f>
        <v>0</v>
      </c>
      <c r="L50" s="88">
        <f>+IF(E50&gt;0,'16К'!$E$182,0)</f>
        <v>0</v>
      </c>
      <c r="M50" s="88">
        <f>+IF(E50&gt;0,'16К'!$E$187,0)</f>
        <v>0</v>
      </c>
    </row>
    <row r="51" spans="1:13" x14ac:dyDescent="0.25">
      <c r="A51">
        <f>+'17К'!$E$1</f>
        <v>17</v>
      </c>
      <c r="B51" s="88">
        <f>IF(E51&gt;0,'17К'!$D$2,0)</f>
        <v>0</v>
      </c>
      <c r="C51">
        <f>IF(E51&gt;0,'17К'!$D$17,0)</f>
        <v>0</v>
      </c>
      <c r="D51" s="88">
        <f>IFERROR(VLOOKUP(1,'17К'!$A$130:$D$146,3,FALSE),0)</f>
        <v>0</v>
      </c>
      <c r="E51">
        <f>IF(D51&gt;0,1,0)</f>
        <v>0</v>
      </c>
      <c r="F51" s="90">
        <f>SUM(G51:M51)</f>
        <v>0</v>
      </c>
      <c r="G51" s="88">
        <f>+IF(E51&gt;0,'17К'!$E$172,0)</f>
        <v>0</v>
      </c>
      <c r="H51" s="88">
        <f>+IF(E51&gt;0,'17К'!$E$173,0)</f>
        <v>0</v>
      </c>
      <c r="I51" s="88">
        <f>+IF(E51&gt;0,'17К'!$E$174,0)</f>
        <v>0</v>
      </c>
      <c r="J51" s="88">
        <f>+IF(E51&gt;0,'17К'!$E$175,0)</f>
        <v>0</v>
      </c>
      <c r="K51" s="88">
        <f>+IF(E51&gt;0,'17К'!$E$178,0)</f>
        <v>0</v>
      </c>
      <c r="L51" s="88">
        <f>+IF(E51&gt;0,'17К'!$E$182,0)</f>
        <v>0</v>
      </c>
      <c r="M51" s="88">
        <f>+IF(E51&gt;0,'17К'!$E$187,0)</f>
        <v>0</v>
      </c>
    </row>
    <row r="52" spans="1:13" x14ac:dyDescent="0.25">
      <c r="A52">
        <f>+'17К'!$E$1</f>
        <v>17</v>
      </c>
      <c r="B52" s="88">
        <f>IF(E52&gt;0,'17К'!$D$2,0)</f>
        <v>0</v>
      </c>
      <c r="C52">
        <f>IF(E52&gt;0,'17К'!$D$17,0)</f>
        <v>0</v>
      </c>
      <c r="D52" s="88">
        <f>+IF('17К'!$D$155&gt;0,'17К'!$C$155,0)</f>
        <v>0</v>
      </c>
      <c r="E52">
        <f>+IF('17К'!$D$155&gt;0,'17К'!$D$155,0)</f>
        <v>0</v>
      </c>
      <c r="F52" s="90">
        <f t="shared" ref="F52:F53" si="16">SUM(G52:M52)</f>
        <v>0</v>
      </c>
      <c r="G52" s="88">
        <f>+IF(E52&gt;0,'17К'!$E$172,0)</f>
        <v>0</v>
      </c>
      <c r="H52" s="88">
        <f>+IF(E52&gt;0,'17К'!$E$173,0)</f>
        <v>0</v>
      </c>
      <c r="I52" s="88">
        <f>+IF(E52&gt;0,'17К'!$E$174,0)</f>
        <v>0</v>
      </c>
      <c r="J52" s="88">
        <f>+IF(E52&gt;0,'17К'!$E$175,0)</f>
        <v>0</v>
      </c>
      <c r="K52" s="88">
        <f>+IF(E52&gt;0,'17К'!$E$178,0)</f>
        <v>0</v>
      </c>
      <c r="L52" s="88">
        <f>+IF(E52&gt;0,'17К'!$E$182,0)</f>
        <v>0</v>
      </c>
      <c r="M52" s="88">
        <f>+IF(E52&gt;0,'17К'!$E$187,0)</f>
        <v>0</v>
      </c>
    </row>
    <row r="53" spans="1:13" x14ac:dyDescent="0.25">
      <c r="A53">
        <f>+'17К'!$E$1</f>
        <v>17</v>
      </c>
      <c r="B53" s="88">
        <f>IF(E53&gt;0,'17К'!$D$2,0)</f>
        <v>0</v>
      </c>
      <c r="C53">
        <f>IF(E53&gt;0,'17К'!$D$17,0)</f>
        <v>0</v>
      </c>
      <c r="D53" s="88">
        <f>+IF('17К'!$D$156&gt;0,'17К'!$C$156,0)</f>
        <v>0</v>
      </c>
      <c r="E53">
        <f>+IF('17К'!$D$156&gt;0,'17К'!$D$156,0)</f>
        <v>0</v>
      </c>
      <c r="F53" s="90">
        <f t="shared" si="16"/>
        <v>0</v>
      </c>
      <c r="G53" s="88">
        <f>+IF(E53&gt;0,'17К'!$E$172,0)</f>
        <v>0</v>
      </c>
      <c r="H53" s="88">
        <f>+IF(E53&gt;0,'17К'!$E$173,0)</f>
        <v>0</v>
      </c>
      <c r="I53" s="88">
        <f>+IF(E53&gt;0,'17К'!$E$174,0)</f>
        <v>0</v>
      </c>
      <c r="J53" s="88">
        <f>+IF(E53&gt;0,'17К'!$E$175,0)</f>
        <v>0</v>
      </c>
      <c r="K53" s="88">
        <f>+IF(E53&gt;0,'17К'!$E$178,0)</f>
        <v>0</v>
      </c>
      <c r="L53" s="88">
        <f>+IF(E53&gt;0,'17К'!$E$182,0)</f>
        <v>0</v>
      </c>
      <c r="M53" s="88">
        <f>+IF(E53&gt;0,'17К'!$E$187,0)</f>
        <v>0</v>
      </c>
    </row>
    <row r="54" spans="1:13" x14ac:dyDescent="0.25">
      <c r="A54">
        <f>+'18К'!$E$1</f>
        <v>18</v>
      </c>
      <c r="B54" s="88">
        <f>IF(E54&gt;0,'18К'!$D$2,0)</f>
        <v>0</v>
      </c>
      <c r="C54">
        <f>IF(E54&gt;0,'18К'!$D$17,0)</f>
        <v>0</v>
      </c>
      <c r="D54" s="88">
        <f>IFERROR(VLOOKUP(1,'18К'!$A$130:$D$146,3,FALSE),0)</f>
        <v>0</v>
      </c>
      <c r="E54">
        <f>IF(D54&gt;0,1,0)</f>
        <v>0</v>
      </c>
      <c r="F54" s="90">
        <f>SUM(G54:M54)</f>
        <v>0</v>
      </c>
      <c r="G54" s="88">
        <f>+IF(E54&gt;0,'18К'!$E$172,0)</f>
        <v>0</v>
      </c>
      <c r="H54" s="88">
        <f>+IF(E54&gt;0,'18К'!$E$173,0)</f>
        <v>0</v>
      </c>
      <c r="I54" s="88">
        <f>+IF(E54&gt;0,'18К'!$E$174,0)</f>
        <v>0</v>
      </c>
      <c r="J54" s="88">
        <f>+IF(E54&gt;0,'18К'!$E$175,0)</f>
        <v>0</v>
      </c>
      <c r="K54" s="88">
        <f>+IF(E54&gt;0,'18К'!$E$178,0)</f>
        <v>0</v>
      </c>
      <c r="L54" s="88">
        <f>+IF(E54&gt;0,'18К'!$E$182,0)</f>
        <v>0</v>
      </c>
      <c r="M54" s="88">
        <f>+IF(E54&gt;0,'18К'!$E$187,0)</f>
        <v>0</v>
      </c>
    </row>
    <row r="55" spans="1:13" x14ac:dyDescent="0.25">
      <c r="A55">
        <f>+'18К'!$E$1</f>
        <v>18</v>
      </c>
      <c r="B55" s="88">
        <f>IF(E55&gt;0,'18К'!$D$2,0)</f>
        <v>0</v>
      </c>
      <c r="C55">
        <f>IF(E55&gt;0,'18К'!$D$17,0)</f>
        <v>0</v>
      </c>
      <c r="D55" s="88">
        <f>+IF('18К'!$D$155&gt;0,'18К'!$C$155,0)</f>
        <v>0</v>
      </c>
      <c r="E55">
        <f>+IF('18К'!$D$155&gt;0,'18К'!$D$155,0)</f>
        <v>0</v>
      </c>
      <c r="F55" s="90">
        <f t="shared" ref="F55:F56" si="17">SUM(G55:M55)</f>
        <v>0</v>
      </c>
      <c r="G55" s="88">
        <f>+IF(E55&gt;0,'18К'!$E$172,0)</f>
        <v>0</v>
      </c>
      <c r="H55" s="88">
        <f>+IF(E55&gt;0,'18К'!$E$173,0)</f>
        <v>0</v>
      </c>
      <c r="I55" s="88">
        <f>+IF(E55&gt;0,'18К'!$E$174,0)</f>
        <v>0</v>
      </c>
      <c r="J55" s="88">
        <f>+IF(E55&gt;0,'18К'!$E$175,0)</f>
        <v>0</v>
      </c>
      <c r="K55" s="88">
        <f>+IF(E55&gt;0,'18К'!$E$178,0)</f>
        <v>0</v>
      </c>
      <c r="L55" s="88">
        <f>+IF(E55&gt;0,'18К'!$E$182,0)</f>
        <v>0</v>
      </c>
      <c r="M55" s="88">
        <f>+IF(E55&gt;0,'18К'!$E$187,0)</f>
        <v>0</v>
      </c>
    </row>
    <row r="56" spans="1:13" x14ac:dyDescent="0.25">
      <c r="A56">
        <f>+'18К'!$E$1</f>
        <v>18</v>
      </c>
      <c r="B56" s="88">
        <f>IF(E56&gt;0,'18К'!$D$2,0)</f>
        <v>0</v>
      </c>
      <c r="C56">
        <f>IF(E56&gt;0,'18К'!$D$17,0)</f>
        <v>0</v>
      </c>
      <c r="D56" s="88">
        <f>+IF('18К'!$D$156&gt;0,'18К'!$C$156,0)</f>
        <v>0</v>
      </c>
      <c r="E56">
        <f>+IF('18К'!$D$156&gt;0,'18К'!$D$156,0)</f>
        <v>0</v>
      </c>
      <c r="F56" s="90">
        <f t="shared" si="17"/>
        <v>0</v>
      </c>
      <c r="G56" s="88">
        <f>+IF(E56&gt;0,'18К'!$E$172,0)</f>
        <v>0</v>
      </c>
      <c r="H56" s="88">
        <f>+IF(E56&gt;0,'18К'!$E$173,0)</f>
        <v>0</v>
      </c>
      <c r="I56" s="88">
        <f>+IF(E56&gt;0,'18К'!$E$174,0)</f>
        <v>0</v>
      </c>
      <c r="J56" s="88">
        <f>+IF(E56&gt;0,'18К'!$E$175,0)</f>
        <v>0</v>
      </c>
      <c r="K56" s="88">
        <f>+IF(E56&gt;0,'18К'!$E$178,0)</f>
        <v>0</v>
      </c>
      <c r="L56" s="88">
        <f>+IF(E56&gt;0,'18К'!$E$182,0)</f>
        <v>0</v>
      </c>
      <c r="M56" s="88">
        <f>+IF(E56&gt;0,'18К'!$E$187,0)</f>
        <v>0</v>
      </c>
    </row>
    <row r="57" spans="1:13" x14ac:dyDescent="0.25">
      <c r="A57">
        <f>+'19К'!$E$1</f>
        <v>19</v>
      </c>
      <c r="B57" s="88">
        <f>IF(E57&gt;0,'19К'!$D$2,0)</f>
        <v>0</v>
      </c>
      <c r="C57">
        <f>IF(E57&gt;0,'19К'!$D$17,0)</f>
        <v>0</v>
      </c>
      <c r="D57" s="88">
        <f>IFERROR(VLOOKUP(1,'19К'!$A$130:$D$146,3,FALSE),0)</f>
        <v>0</v>
      </c>
      <c r="E57">
        <f>IF(D57&gt;0,1,0)</f>
        <v>0</v>
      </c>
      <c r="F57" s="90">
        <f>SUM(G57:M57)</f>
        <v>0</v>
      </c>
      <c r="G57" s="88">
        <f>+IF(E57&gt;0,'19К'!$E$172,0)</f>
        <v>0</v>
      </c>
      <c r="H57" s="88">
        <f>+IF(E57&gt;0,'19К'!$E$173,0)</f>
        <v>0</v>
      </c>
      <c r="I57" s="88">
        <f>+IF(E57&gt;0,'19К'!$E$174,0)</f>
        <v>0</v>
      </c>
      <c r="J57" s="88">
        <f>+IF(E57&gt;0,'19К'!$E$175,0)</f>
        <v>0</v>
      </c>
      <c r="K57" s="88">
        <f>+IF(E57&gt;0,'19К'!$E$178,0)</f>
        <v>0</v>
      </c>
      <c r="L57" s="88">
        <f>+IF(E57&gt;0,'19К'!$E$182,0)</f>
        <v>0</v>
      </c>
      <c r="M57" s="88">
        <f>+IF(E57&gt;0,'19К'!$E$187,0)</f>
        <v>0</v>
      </c>
    </row>
    <row r="58" spans="1:13" x14ac:dyDescent="0.25">
      <c r="A58">
        <f>+'19К'!$E$1</f>
        <v>19</v>
      </c>
      <c r="B58" s="88">
        <f>IF(E58&gt;0,'19К'!$D$2,0)</f>
        <v>0</v>
      </c>
      <c r="C58">
        <f>IF(E58&gt;0,'19К'!$D$17,0)</f>
        <v>0</v>
      </c>
      <c r="D58" s="88">
        <f>+IF('19К'!$D$155&gt;0,'19К'!$C$155,0)</f>
        <v>0</v>
      </c>
      <c r="E58">
        <f>+IF('19К'!$D$155&gt;0,'19К'!$D$155,0)</f>
        <v>0</v>
      </c>
      <c r="F58" s="90">
        <f t="shared" ref="F58:F59" si="18">SUM(G58:M58)</f>
        <v>0</v>
      </c>
      <c r="G58" s="88">
        <f>+IF(E58&gt;0,'19К'!$E$172,0)</f>
        <v>0</v>
      </c>
      <c r="H58" s="88">
        <f>+IF(E58&gt;0,'19К'!$E$173,0)</f>
        <v>0</v>
      </c>
      <c r="I58" s="88">
        <f>+IF(E58&gt;0,'19К'!$E$174,0)</f>
        <v>0</v>
      </c>
      <c r="J58" s="88">
        <f>+IF(E58&gt;0,'19К'!$E$175,0)</f>
        <v>0</v>
      </c>
      <c r="K58" s="88">
        <f>+IF(E58&gt;0,'19К'!$E$178,0)</f>
        <v>0</v>
      </c>
      <c r="L58" s="88">
        <f>+IF(E58&gt;0,'19К'!$E$182,0)</f>
        <v>0</v>
      </c>
      <c r="M58" s="88">
        <f>+IF(E58&gt;0,'19К'!$E$187,0)</f>
        <v>0</v>
      </c>
    </row>
    <row r="59" spans="1:13" x14ac:dyDescent="0.25">
      <c r="A59">
        <f>+'19К'!$E$1</f>
        <v>19</v>
      </c>
      <c r="B59" s="88">
        <f>IF(E59&gt;0,'19К'!$D$2,0)</f>
        <v>0</v>
      </c>
      <c r="C59">
        <f>IF(E59&gt;0,'19К'!$D$17,0)</f>
        <v>0</v>
      </c>
      <c r="D59" s="88">
        <f>+IF('19К'!$D$156&gt;0,'19К'!$C$156,0)</f>
        <v>0</v>
      </c>
      <c r="E59">
        <f>+IF('19К'!$D$156&gt;0,'19К'!$D$156,0)</f>
        <v>0</v>
      </c>
      <c r="F59" s="90">
        <f t="shared" si="18"/>
        <v>0</v>
      </c>
      <c r="G59" s="88">
        <f>+IF(E59&gt;0,'19К'!$E$172,0)</f>
        <v>0</v>
      </c>
      <c r="H59" s="88">
        <f>+IF(E59&gt;0,'19К'!$E$173,0)</f>
        <v>0</v>
      </c>
      <c r="I59" s="88">
        <f>+IF(E59&gt;0,'19К'!$E$174,0)</f>
        <v>0</v>
      </c>
      <c r="J59" s="88">
        <f>+IF(E59&gt;0,'19К'!$E$175,0)</f>
        <v>0</v>
      </c>
      <c r="K59" s="88">
        <f>+IF(E59&gt;0,'19К'!$E$178,0)</f>
        <v>0</v>
      </c>
      <c r="L59" s="88">
        <f>+IF(E59&gt;0,'19К'!$E$182,0)</f>
        <v>0</v>
      </c>
      <c r="M59" s="88">
        <f>+IF(E59&gt;0,'19К'!$E$187,0)</f>
        <v>0</v>
      </c>
    </row>
    <row r="60" spans="1:13" x14ac:dyDescent="0.25">
      <c r="A60">
        <f>+'20К'!$E$1</f>
        <v>20</v>
      </c>
      <c r="B60" s="88">
        <f>IF(E60&gt;0,'20К'!$D$2,0)</f>
        <v>0</v>
      </c>
      <c r="C60">
        <f>IF(E60&gt;0,'20К'!$D$17,0)</f>
        <v>0</v>
      </c>
      <c r="D60" s="88">
        <f>IFERROR(VLOOKUP(1,'20К'!$A$130:$D$146,3,FALSE),0)</f>
        <v>0</v>
      </c>
      <c r="E60">
        <f>IF(D60&gt;0,1,0)</f>
        <v>0</v>
      </c>
      <c r="F60" s="90">
        <f>SUM(G60:M60)</f>
        <v>0</v>
      </c>
      <c r="G60" s="88">
        <f>+IF(E60&gt;0,'20К'!$E$172,0)</f>
        <v>0</v>
      </c>
      <c r="H60" s="88">
        <f>+IF(E60&gt;0,'20К'!$E$173,0)</f>
        <v>0</v>
      </c>
      <c r="I60" s="88">
        <f>+IF(E60&gt;0,'20К'!$E$174,0)</f>
        <v>0</v>
      </c>
      <c r="J60" s="88">
        <f>+IF(E60&gt;0,'20К'!$E$175,0)</f>
        <v>0</v>
      </c>
      <c r="K60" s="88">
        <f>+IF(E60&gt;0,'20К'!$E$178,0)</f>
        <v>0</v>
      </c>
      <c r="L60" s="88">
        <f>+IF(E60&gt;0,'20К'!$E$182,0)</f>
        <v>0</v>
      </c>
      <c r="M60" s="88">
        <f>+IF(E60&gt;0,'20К'!$E$187,0)</f>
        <v>0</v>
      </c>
    </row>
    <row r="61" spans="1:13" x14ac:dyDescent="0.25">
      <c r="A61">
        <f>+'20К'!$E$1</f>
        <v>20</v>
      </c>
      <c r="B61" s="88">
        <f>IF(E61&gt;0,'20К'!$D$2,0)</f>
        <v>0</v>
      </c>
      <c r="C61">
        <f>IF(E61&gt;0,'20К'!$D$17,0)</f>
        <v>0</v>
      </c>
      <c r="D61" s="88">
        <f>+IF('20К'!$D$155&gt;0,'20К'!$C$155,0)</f>
        <v>0</v>
      </c>
      <c r="E61">
        <f>+IF('20К'!$D$155&gt;0,'20К'!$D$155,0)</f>
        <v>0</v>
      </c>
      <c r="F61" s="90">
        <f t="shared" ref="F61:F62" si="19">SUM(G61:M61)</f>
        <v>0</v>
      </c>
      <c r="G61" s="88">
        <f>+IF(E61&gt;0,'20К'!$E$172,0)</f>
        <v>0</v>
      </c>
      <c r="H61" s="88">
        <f>+IF(E61&gt;0,'20К'!$E$173,0)</f>
        <v>0</v>
      </c>
      <c r="I61" s="88">
        <f>+IF(E61&gt;0,'20К'!$E$174,0)</f>
        <v>0</v>
      </c>
      <c r="J61" s="88">
        <f>+IF(E61&gt;0,'20К'!$E$175,0)</f>
        <v>0</v>
      </c>
      <c r="K61" s="88">
        <f>+IF(E61&gt;0,'20К'!$E$178,0)</f>
        <v>0</v>
      </c>
      <c r="L61" s="88">
        <f>+IF(E61&gt;0,'20К'!$E$182,0)</f>
        <v>0</v>
      </c>
      <c r="M61" s="88">
        <f>+IF(E61&gt;0,'20К'!$E$187,0)</f>
        <v>0</v>
      </c>
    </row>
    <row r="62" spans="1:13" x14ac:dyDescent="0.25">
      <c r="A62">
        <f>+'20К'!$E$1</f>
        <v>20</v>
      </c>
      <c r="B62" s="88">
        <f>IF(E62&gt;0,'20К'!$D$2,0)</f>
        <v>0</v>
      </c>
      <c r="C62">
        <f>IF(E62&gt;0,'20К'!$D$17,0)</f>
        <v>0</v>
      </c>
      <c r="D62" s="88">
        <f>+IF('20К'!$D$156&gt;0,'20К'!$C$156,0)</f>
        <v>0</v>
      </c>
      <c r="E62">
        <f>+IF('20К'!$D$156&gt;0,'20К'!$D$156,0)</f>
        <v>0</v>
      </c>
      <c r="F62" s="90">
        <f t="shared" si="19"/>
        <v>0</v>
      </c>
      <c r="G62" s="88">
        <f>+IF(E62&gt;0,'20К'!$E$172,0)</f>
        <v>0</v>
      </c>
      <c r="H62" s="88">
        <f>+IF(E62&gt;0,'20К'!$E$173,0)</f>
        <v>0</v>
      </c>
      <c r="I62" s="88">
        <f>+IF(E62&gt;0,'20К'!$E$174,0)</f>
        <v>0</v>
      </c>
      <c r="J62" s="88">
        <f>+IF(E62&gt;0,'20К'!$E$175,0)</f>
        <v>0</v>
      </c>
      <c r="K62" s="88">
        <f>+IF(E62&gt;0,'20К'!$E$178,0)</f>
        <v>0</v>
      </c>
      <c r="L62" s="88">
        <f>+IF(E62&gt;0,'20К'!$E$182,0)</f>
        <v>0</v>
      </c>
      <c r="M62" s="88">
        <f>+IF(E62&gt;0,'20К'!$E$187,0)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+'1К'!E1+1</f>
        <v>2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ОПОС_2К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54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59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69" t="s">
        <v>336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59" t="s">
        <v>337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46" t="s">
        <v>340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398" priority="21" operator="greaterThan">
      <formula>0</formula>
    </cfRule>
  </conditionalFormatting>
  <conditionalFormatting sqref="E43">
    <cfRule type="cellIs" dxfId="397" priority="20" operator="greaterThan">
      <formula>0</formula>
    </cfRule>
  </conditionalFormatting>
  <conditionalFormatting sqref="E52">
    <cfRule type="cellIs" dxfId="396" priority="19" operator="greaterThan">
      <formula>0</formula>
    </cfRule>
  </conditionalFormatting>
  <conditionalFormatting sqref="E55">
    <cfRule type="cellIs" dxfId="395" priority="18" operator="greaterThan">
      <formula>0</formula>
    </cfRule>
  </conditionalFormatting>
  <conditionalFormatting sqref="E65">
    <cfRule type="cellIs" dxfId="394" priority="17" operator="greaterThan">
      <formula>0</formula>
    </cfRule>
  </conditionalFormatting>
  <conditionalFormatting sqref="E77">
    <cfRule type="cellIs" dxfId="393" priority="16" operator="greaterThan">
      <formula>0</formula>
    </cfRule>
  </conditionalFormatting>
  <conditionalFormatting sqref="E81">
    <cfRule type="cellIs" dxfId="392" priority="15" operator="greaterThan">
      <formula>0</formula>
    </cfRule>
  </conditionalFormatting>
  <conditionalFormatting sqref="E85">
    <cfRule type="cellIs" dxfId="391" priority="14" operator="greaterThan">
      <formula>0</formula>
    </cfRule>
  </conditionalFormatting>
  <conditionalFormatting sqref="E95">
    <cfRule type="cellIs" dxfId="390" priority="13" operator="greaterThan">
      <formula>0</formula>
    </cfRule>
  </conditionalFormatting>
  <conditionalFormatting sqref="E102">
    <cfRule type="cellIs" dxfId="389" priority="12" operator="greaterThan">
      <formula>0</formula>
    </cfRule>
  </conditionalFormatting>
  <conditionalFormatting sqref="E105">
    <cfRule type="cellIs" dxfId="388" priority="11" operator="greaterThan">
      <formula>0</formula>
    </cfRule>
  </conditionalFormatting>
  <conditionalFormatting sqref="E108">
    <cfRule type="cellIs" dxfId="387" priority="10" operator="greaterThan">
      <formula>0</formula>
    </cfRule>
  </conditionalFormatting>
  <conditionalFormatting sqref="E111">
    <cfRule type="cellIs" dxfId="386" priority="9" operator="greaterThan">
      <formula>0</formula>
    </cfRule>
  </conditionalFormatting>
  <conditionalFormatting sqref="E114">
    <cfRule type="cellIs" dxfId="385" priority="8" operator="greaterThan">
      <formula>0</formula>
    </cfRule>
  </conditionalFormatting>
  <conditionalFormatting sqref="E156">
    <cfRule type="cellIs" dxfId="384" priority="7" operator="greaterThan">
      <formula>0</formula>
    </cfRule>
  </conditionalFormatting>
  <conditionalFormatting sqref="E149">
    <cfRule type="cellIs" dxfId="383" priority="6" operator="greaterThan">
      <formula>0</formula>
    </cfRule>
  </conditionalFormatting>
  <conditionalFormatting sqref="E147">
    <cfRule type="cellIs" dxfId="382" priority="5" operator="greaterThan">
      <formula>0</formula>
    </cfRule>
  </conditionalFormatting>
  <conditionalFormatting sqref="E130">
    <cfRule type="cellIs" dxfId="381" priority="4" operator="greaterThan">
      <formula>0</formula>
    </cfRule>
  </conditionalFormatting>
  <conditionalFormatting sqref="E129">
    <cfRule type="cellIs" dxfId="380" priority="3" operator="greaterThan">
      <formula>0</formula>
    </cfRule>
  </conditionalFormatting>
  <conditionalFormatting sqref="E155">
    <cfRule type="cellIs" dxfId="379" priority="2" operator="greaterThan">
      <formula>0</formula>
    </cfRule>
  </conditionalFormatting>
  <conditionalFormatting sqref="E89">
    <cfRule type="cellIs" dxfId="378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+'2К'!E1+1</f>
        <v>3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ОПОС_3К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377" priority="21" operator="greaterThan">
      <formula>0</formula>
    </cfRule>
  </conditionalFormatting>
  <conditionalFormatting sqref="E43">
    <cfRule type="cellIs" dxfId="376" priority="20" operator="greaterThan">
      <formula>0</formula>
    </cfRule>
  </conditionalFormatting>
  <conditionalFormatting sqref="E52">
    <cfRule type="cellIs" dxfId="375" priority="19" operator="greaterThan">
      <formula>0</formula>
    </cfRule>
  </conditionalFormatting>
  <conditionalFormatting sqref="E55">
    <cfRule type="cellIs" dxfId="374" priority="18" operator="greaterThan">
      <formula>0</formula>
    </cfRule>
  </conditionalFormatting>
  <conditionalFormatting sqref="E65">
    <cfRule type="cellIs" dxfId="373" priority="17" operator="greaterThan">
      <formula>0</formula>
    </cfRule>
  </conditionalFormatting>
  <conditionalFormatting sqref="E77">
    <cfRule type="cellIs" dxfId="372" priority="16" operator="greaterThan">
      <formula>0</formula>
    </cfRule>
  </conditionalFormatting>
  <conditionalFormatting sqref="E81">
    <cfRule type="cellIs" dxfId="371" priority="15" operator="greaterThan">
      <formula>0</formula>
    </cfRule>
  </conditionalFormatting>
  <conditionalFormatting sqref="E85">
    <cfRule type="cellIs" dxfId="370" priority="14" operator="greaterThan">
      <formula>0</formula>
    </cfRule>
  </conditionalFormatting>
  <conditionalFormatting sqref="E95">
    <cfRule type="cellIs" dxfId="369" priority="13" operator="greaterThan">
      <formula>0</formula>
    </cfRule>
  </conditionalFormatting>
  <conditionalFormatting sqref="E102">
    <cfRule type="cellIs" dxfId="368" priority="12" operator="greaterThan">
      <formula>0</formula>
    </cfRule>
  </conditionalFormatting>
  <conditionalFormatting sqref="E105">
    <cfRule type="cellIs" dxfId="367" priority="11" operator="greaterThan">
      <formula>0</formula>
    </cfRule>
  </conditionalFormatting>
  <conditionalFormatting sqref="E108">
    <cfRule type="cellIs" dxfId="366" priority="10" operator="greaterThan">
      <formula>0</formula>
    </cfRule>
  </conditionalFormatting>
  <conditionalFormatting sqref="E111">
    <cfRule type="cellIs" dxfId="365" priority="9" operator="greaterThan">
      <formula>0</formula>
    </cfRule>
  </conditionalFormatting>
  <conditionalFormatting sqref="E114">
    <cfRule type="cellIs" dxfId="364" priority="8" operator="greaterThan">
      <formula>0</formula>
    </cfRule>
  </conditionalFormatting>
  <conditionalFormatting sqref="E156">
    <cfRule type="cellIs" dxfId="363" priority="7" operator="greaterThan">
      <formula>0</formula>
    </cfRule>
  </conditionalFormatting>
  <conditionalFormatting sqref="E149">
    <cfRule type="cellIs" dxfId="362" priority="6" operator="greaterThan">
      <formula>0</formula>
    </cfRule>
  </conditionalFormatting>
  <conditionalFormatting sqref="E147">
    <cfRule type="cellIs" dxfId="361" priority="5" operator="greaterThan">
      <formula>0</formula>
    </cfRule>
  </conditionalFormatting>
  <conditionalFormatting sqref="E130">
    <cfRule type="cellIs" dxfId="360" priority="4" operator="greaterThan">
      <formula>0</formula>
    </cfRule>
  </conditionalFormatting>
  <conditionalFormatting sqref="E129">
    <cfRule type="cellIs" dxfId="359" priority="3" operator="greaterThan">
      <formula>0</formula>
    </cfRule>
  </conditionalFormatting>
  <conditionalFormatting sqref="E155">
    <cfRule type="cellIs" dxfId="358" priority="2" operator="greaterThan">
      <formula>0</formula>
    </cfRule>
  </conditionalFormatting>
  <conditionalFormatting sqref="E89">
    <cfRule type="cellIs" dxfId="357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+'3К'!E1+1</f>
        <v>4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ОПОС_4К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356" priority="21" operator="greaterThan">
      <formula>0</formula>
    </cfRule>
  </conditionalFormatting>
  <conditionalFormatting sqref="E43">
    <cfRule type="cellIs" dxfId="355" priority="20" operator="greaterThan">
      <formula>0</formula>
    </cfRule>
  </conditionalFormatting>
  <conditionalFormatting sqref="E52">
    <cfRule type="cellIs" dxfId="354" priority="19" operator="greaterThan">
      <formula>0</formula>
    </cfRule>
  </conditionalFormatting>
  <conditionalFormatting sqref="E55">
    <cfRule type="cellIs" dxfId="353" priority="18" operator="greaterThan">
      <formula>0</formula>
    </cfRule>
  </conditionalFormatting>
  <conditionalFormatting sqref="E65">
    <cfRule type="cellIs" dxfId="352" priority="17" operator="greaterThan">
      <formula>0</formula>
    </cfRule>
  </conditionalFormatting>
  <conditionalFormatting sqref="E77">
    <cfRule type="cellIs" dxfId="351" priority="16" operator="greaterThan">
      <formula>0</formula>
    </cfRule>
  </conditionalFormatting>
  <conditionalFormatting sqref="E81">
    <cfRule type="cellIs" dxfId="350" priority="15" operator="greaterThan">
      <formula>0</formula>
    </cfRule>
  </conditionalFormatting>
  <conditionalFormatting sqref="E85">
    <cfRule type="cellIs" dxfId="349" priority="14" operator="greaterThan">
      <formula>0</formula>
    </cfRule>
  </conditionalFormatting>
  <conditionalFormatting sqref="E95">
    <cfRule type="cellIs" dxfId="348" priority="13" operator="greaterThan">
      <formula>0</formula>
    </cfRule>
  </conditionalFormatting>
  <conditionalFormatting sqref="E102">
    <cfRule type="cellIs" dxfId="347" priority="12" operator="greaterThan">
      <formula>0</formula>
    </cfRule>
  </conditionalFormatting>
  <conditionalFormatting sqref="E105">
    <cfRule type="cellIs" dxfId="346" priority="11" operator="greaterThan">
      <formula>0</formula>
    </cfRule>
  </conditionalFormatting>
  <conditionalFormatting sqref="E108">
    <cfRule type="cellIs" dxfId="345" priority="10" operator="greaterThan">
      <formula>0</formula>
    </cfRule>
  </conditionalFormatting>
  <conditionalFormatting sqref="E111">
    <cfRule type="cellIs" dxfId="344" priority="9" operator="greaterThan">
      <formula>0</formula>
    </cfRule>
  </conditionalFormatting>
  <conditionalFormatting sqref="E114">
    <cfRule type="cellIs" dxfId="343" priority="8" operator="greaterThan">
      <formula>0</formula>
    </cfRule>
  </conditionalFormatting>
  <conditionalFormatting sqref="E156">
    <cfRule type="cellIs" dxfId="342" priority="7" operator="greaterThan">
      <formula>0</formula>
    </cfRule>
  </conditionalFormatting>
  <conditionalFormatting sqref="E149">
    <cfRule type="cellIs" dxfId="341" priority="6" operator="greaterThan">
      <formula>0</formula>
    </cfRule>
  </conditionalFormatting>
  <conditionalFormatting sqref="E147">
    <cfRule type="cellIs" dxfId="340" priority="5" operator="greaterThan">
      <formula>0</formula>
    </cfRule>
  </conditionalFormatting>
  <conditionalFormatting sqref="E130">
    <cfRule type="cellIs" dxfId="339" priority="4" operator="greaterThan">
      <formula>0</formula>
    </cfRule>
  </conditionalFormatting>
  <conditionalFormatting sqref="E129">
    <cfRule type="cellIs" dxfId="338" priority="3" operator="greaterThan">
      <formula>0</formula>
    </cfRule>
  </conditionalFormatting>
  <conditionalFormatting sqref="E155">
    <cfRule type="cellIs" dxfId="337" priority="2" operator="greaterThan">
      <formula>0</formula>
    </cfRule>
  </conditionalFormatting>
  <conditionalFormatting sqref="E89">
    <cfRule type="cellIs" dxfId="336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+'4К'!E1+1</f>
        <v>5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ОПОС_5К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335" priority="21" operator="greaterThan">
      <formula>0</formula>
    </cfRule>
  </conditionalFormatting>
  <conditionalFormatting sqref="E43">
    <cfRule type="cellIs" dxfId="334" priority="20" operator="greaterThan">
      <formula>0</formula>
    </cfRule>
  </conditionalFormatting>
  <conditionalFormatting sqref="E52">
    <cfRule type="cellIs" dxfId="333" priority="19" operator="greaterThan">
      <formula>0</formula>
    </cfRule>
  </conditionalFormatting>
  <conditionalFormatting sqref="E55">
    <cfRule type="cellIs" dxfId="332" priority="18" operator="greaterThan">
      <formula>0</formula>
    </cfRule>
  </conditionalFormatting>
  <conditionalFormatting sqref="E65">
    <cfRule type="cellIs" dxfId="331" priority="17" operator="greaterThan">
      <formula>0</formula>
    </cfRule>
  </conditionalFormatting>
  <conditionalFormatting sqref="E77">
    <cfRule type="cellIs" dxfId="330" priority="16" operator="greaterThan">
      <formula>0</formula>
    </cfRule>
  </conditionalFormatting>
  <conditionalFormatting sqref="E81">
    <cfRule type="cellIs" dxfId="329" priority="15" operator="greaterThan">
      <formula>0</formula>
    </cfRule>
  </conditionalFormatting>
  <conditionalFormatting sqref="E85">
    <cfRule type="cellIs" dxfId="328" priority="14" operator="greaterThan">
      <formula>0</formula>
    </cfRule>
  </conditionalFormatting>
  <conditionalFormatting sqref="E95">
    <cfRule type="cellIs" dxfId="327" priority="13" operator="greaterThan">
      <formula>0</formula>
    </cfRule>
  </conditionalFormatting>
  <conditionalFormatting sqref="E102">
    <cfRule type="cellIs" dxfId="326" priority="12" operator="greaterThan">
      <formula>0</formula>
    </cfRule>
  </conditionalFormatting>
  <conditionalFormatting sqref="E105">
    <cfRule type="cellIs" dxfId="325" priority="11" operator="greaterThan">
      <formula>0</formula>
    </cfRule>
  </conditionalFormatting>
  <conditionalFormatting sqref="E108">
    <cfRule type="cellIs" dxfId="324" priority="10" operator="greaterThan">
      <formula>0</formula>
    </cfRule>
  </conditionalFormatting>
  <conditionalFormatting sqref="E111">
    <cfRule type="cellIs" dxfId="323" priority="9" operator="greaterThan">
      <formula>0</formula>
    </cfRule>
  </conditionalFormatting>
  <conditionalFormatting sqref="E114">
    <cfRule type="cellIs" dxfId="322" priority="8" operator="greaterThan">
      <formula>0</formula>
    </cfRule>
  </conditionalFormatting>
  <conditionalFormatting sqref="E156">
    <cfRule type="cellIs" dxfId="321" priority="7" operator="greaterThan">
      <formula>0</formula>
    </cfRule>
  </conditionalFormatting>
  <conditionalFormatting sqref="E149">
    <cfRule type="cellIs" dxfId="320" priority="6" operator="greaterThan">
      <formula>0</formula>
    </cfRule>
  </conditionalFormatting>
  <conditionalFormatting sqref="E147">
    <cfRule type="cellIs" dxfId="319" priority="5" operator="greaterThan">
      <formula>0</formula>
    </cfRule>
  </conditionalFormatting>
  <conditionalFormatting sqref="E130">
    <cfRule type="cellIs" dxfId="318" priority="4" operator="greaterThan">
      <formula>0</formula>
    </cfRule>
  </conditionalFormatting>
  <conditionalFormatting sqref="E129">
    <cfRule type="cellIs" dxfId="317" priority="3" operator="greaterThan">
      <formula>0</formula>
    </cfRule>
  </conditionalFormatting>
  <conditionalFormatting sqref="E155">
    <cfRule type="cellIs" dxfId="316" priority="2" operator="greaterThan">
      <formula>0</formula>
    </cfRule>
  </conditionalFormatting>
  <conditionalFormatting sqref="E89">
    <cfRule type="cellIs" dxfId="315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+'5К'!E1+1</f>
        <v>6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ОПОС_6К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314" priority="21" operator="greaterThan">
      <formula>0</formula>
    </cfRule>
  </conditionalFormatting>
  <conditionalFormatting sqref="E43">
    <cfRule type="cellIs" dxfId="313" priority="20" operator="greaterThan">
      <formula>0</formula>
    </cfRule>
  </conditionalFormatting>
  <conditionalFormatting sqref="E52">
    <cfRule type="cellIs" dxfId="312" priority="19" operator="greaterThan">
      <formula>0</formula>
    </cfRule>
  </conditionalFormatting>
  <conditionalFormatting sqref="E55">
    <cfRule type="cellIs" dxfId="311" priority="18" operator="greaterThan">
      <formula>0</formula>
    </cfRule>
  </conditionalFormatting>
  <conditionalFormatting sqref="E65">
    <cfRule type="cellIs" dxfId="310" priority="17" operator="greaterThan">
      <formula>0</formula>
    </cfRule>
  </conditionalFormatting>
  <conditionalFormatting sqref="E77">
    <cfRule type="cellIs" dxfId="309" priority="16" operator="greaterThan">
      <formula>0</formula>
    </cfRule>
  </conditionalFormatting>
  <conditionalFormatting sqref="E81">
    <cfRule type="cellIs" dxfId="308" priority="15" operator="greaterThan">
      <formula>0</formula>
    </cfRule>
  </conditionalFormatting>
  <conditionalFormatting sqref="E85">
    <cfRule type="cellIs" dxfId="307" priority="14" operator="greaterThan">
      <formula>0</formula>
    </cfRule>
  </conditionalFormatting>
  <conditionalFormatting sqref="E95">
    <cfRule type="cellIs" dxfId="306" priority="13" operator="greaterThan">
      <formula>0</formula>
    </cfRule>
  </conditionalFormatting>
  <conditionalFormatting sqref="E102">
    <cfRule type="cellIs" dxfId="305" priority="12" operator="greaterThan">
      <formula>0</formula>
    </cfRule>
  </conditionalFormatting>
  <conditionalFormatting sqref="E105">
    <cfRule type="cellIs" dxfId="304" priority="11" operator="greaterThan">
      <formula>0</formula>
    </cfRule>
  </conditionalFormatting>
  <conditionalFormatting sqref="E108">
    <cfRule type="cellIs" dxfId="303" priority="10" operator="greaterThan">
      <formula>0</formula>
    </cfRule>
  </conditionalFormatting>
  <conditionalFormatting sqref="E111">
    <cfRule type="cellIs" dxfId="302" priority="9" operator="greaterThan">
      <formula>0</formula>
    </cfRule>
  </conditionalFormatting>
  <conditionalFormatting sqref="E114">
    <cfRule type="cellIs" dxfId="301" priority="8" operator="greaterThan">
      <formula>0</formula>
    </cfRule>
  </conditionalFormatting>
  <conditionalFormatting sqref="E156">
    <cfRule type="cellIs" dxfId="300" priority="7" operator="greaterThan">
      <formula>0</formula>
    </cfRule>
  </conditionalFormatting>
  <conditionalFormatting sqref="E149">
    <cfRule type="cellIs" dxfId="299" priority="6" operator="greaterThan">
      <formula>0</formula>
    </cfRule>
  </conditionalFormatting>
  <conditionalFormatting sqref="E147">
    <cfRule type="cellIs" dxfId="298" priority="5" operator="greaterThan">
      <formula>0</formula>
    </cfRule>
  </conditionalFormatting>
  <conditionalFormatting sqref="E130">
    <cfRule type="cellIs" dxfId="297" priority="4" operator="greaterThan">
      <formula>0</formula>
    </cfRule>
  </conditionalFormatting>
  <conditionalFormatting sqref="E129">
    <cfRule type="cellIs" dxfId="296" priority="3" operator="greaterThan">
      <formula>0</formula>
    </cfRule>
  </conditionalFormatting>
  <conditionalFormatting sqref="E155">
    <cfRule type="cellIs" dxfId="295" priority="2" operator="greaterThan">
      <formula>0</formula>
    </cfRule>
  </conditionalFormatting>
  <conditionalFormatting sqref="E89">
    <cfRule type="cellIs" dxfId="294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+'6К'!E1+1</f>
        <v>7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ОПОС_7К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293" priority="21" operator="greaterThan">
      <formula>0</formula>
    </cfRule>
  </conditionalFormatting>
  <conditionalFormatting sqref="E43">
    <cfRule type="cellIs" dxfId="292" priority="20" operator="greaterThan">
      <formula>0</formula>
    </cfRule>
  </conditionalFormatting>
  <conditionalFormatting sqref="E52">
    <cfRule type="cellIs" dxfId="291" priority="19" operator="greaterThan">
      <formula>0</formula>
    </cfRule>
  </conditionalFormatting>
  <conditionalFormatting sqref="E55">
    <cfRule type="cellIs" dxfId="290" priority="18" operator="greaterThan">
      <formula>0</formula>
    </cfRule>
  </conditionalFormatting>
  <conditionalFormatting sqref="E65">
    <cfRule type="cellIs" dxfId="289" priority="17" operator="greaterThan">
      <formula>0</formula>
    </cfRule>
  </conditionalFormatting>
  <conditionalFormatting sqref="E77">
    <cfRule type="cellIs" dxfId="288" priority="16" operator="greaterThan">
      <formula>0</formula>
    </cfRule>
  </conditionalFormatting>
  <conditionalFormatting sqref="E81">
    <cfRule type="cellIs" dxfId="287" priority="15" operator="greaterThan">
      <formula>0</formula>
    </cfRule>
  </conditionalFormatting>
  <conditionalFormatting sqref="E85">
    <cfRule type="cellIs" dxfId="286" priority="14" operator="greaterThan">
      <formula>0</formula>
    </cfRule>
  </conditionalFormatting>
  <conditionalFormatting sqref="E95">
    <cfRule type="cellIs" dxfId="285" priority="13" operator="greaterThan">
      <formula>0</formula>
    </cfRule>
  </conditionalFormatting>
  <conditionalFormatting sqref="E102">
    <cfRule type="cellIs" dxfId="284" priority="12" operator="greaterThan">
      <formula>0</formula>
    </cfRule>
  </conditionalFormatting>
  <conditionalFormatting sqref="E105">
    <cfRule type="cellIs" dxfId="283" priority="11" operator="greaterThan">
      <formula>0</formula>
    </cfRule>
  </conditionalFormatting>
  <conditionalFormatting sqref="E108">
    <cfRule type="cellIs" dxfId="282" priority="10" operator="greaterThan">
      <formula>0</formula>
    </cfRule>
  </conditionalFormatting>
  <conditionalFormatting sqref="E111">
    <cfRule type="cellIs" dxfId="281" priority="9" operator="greaterThan">
      <formula>0</formula>
    </cfRule>
  </conditionalFormatting>
  <conditionalFormatting sqref="E114">
    <cfRule type="cellIs" dxfId="280" priority="8" operator="greaterThan">
      <formula>0</formula>
    </cfRule>
  </conditionalFormatting>
  <conditionalFormatting sqref="E156">
    <cfRule type="cellIs" dxfId="279" priority="7" operator="greaterThan">
      <formula>0</formula>
    </cfRule>
  </conditionalFormatting>
  <conditionalFormatting sqref="E149">
    <cfRule type="cellIs" dxfId="278" priority="6" operator="greaterThan">
      <formula>0</formula>
    </cfRule>
  </conditionalFormatting>
  <conditionalFormatting sqref="E147">
    <cfRule type="cellIs" dxfId="277" priority="5" operator="greaterThan">
      <formula>0</formula>
    </cfRule>
  </conditionalFormatting>
  <conditionalFormatting sqref="E130">
    <cfRule type="cellIs" dxfId="276" priority="4" operator="greaterThan">
      <formula>0</formula>
    </cfRule>
  </conditionalFormatting>
  <conditionalFormatting sqref="E129">
    <cfRule type="cellIs" dxfId="275" priority="3" operator="greaterThan">
      <formula>0</formula>
    </cfRule>
  </conditionalFormatting>
  <conditionalFormatting sqref="E155">
    <cfRule type="cellIs" dxfId="274" priority="2" operator="greaterThan">
      <formula>0</formula>
    </cfRule>
  </conditionalFormatting>
  <conditionalFormatting sqref="E89">
    <cfRule type="cellIs" dxfId="273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B1" sqref="B1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+'7К'!E1+1</f>
        <v>8</v>
      </c>
      <c r="J1" s="39"/>
    </row>
    <row r="2" spans="2:131" ht="18" thickBot="1" x14ac:dyDescent="0.35">
      <c r="C2" s="41" t="s">
        <v>141</v>
      </c>
      <c r="D2" s="41" t="str">
        <f>CONCATENATE("СО ОПОС_",E1,"К")</f>
        <v>СО ОПОС_8К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9</v>
      </c>
    </row>
    <row r="11" spans="2:131" ht="48" customHeight="1" x14ac:dyDescent="0.3">
      <c r="B11" s="153" t="s">
        <v>129</v>
      </c>
      <c r="C11" s="153"/>
      <c r="D11" s="153"/>
    </row>
    <row r="12" spans="2:131" ht="29.25" customHeight="1" x14ac:dyDescent="0.3">
      <c r="D12" s="94" t="s">
        <v>246</v>
      </c>
    </row>
    <row r="13" spans="2:131" ht="54.75" customHeight="1" x14ac:dyDescent="0.3">
      <c r="B13" s="156" t="s">
        <v>245</v>
      </c>
      <c r="C13" s="156"/>
      <c r="D13" s="156"/>
      <c r="AQ13" s="10" t="s">
        <v>41</v>
      </c>
      <c r="AR13" s="10" t="s">
        <v>42</v>
      </c>
      <c r="AS13" s="10" t="s">
        <v>43</v>
      </c>
      <c r="AT13" s="10" t="s">
        <v>44</v>
      </c>
      <c r="AU13" s="10" t="s">
        <v>45</v>
      </c>
      <c r="AV13" s="10" t="s">
        <v>46</v>
      </c>
      <c r="AW13" s="10" t="s">
        <v>47</v>
      </c>
      <c r="AX13" s="10" t="s">
        <v>48</v>
      </c>
      <c r="AY13" s="10" t="s">
        <v>49</v>
      </c>
      <c r="AZ13" s="10" t="s">
        <v>50</v>
      </c>
      <c r="BA13" s="10" t="s">
        <v>51</v>
      </c>
      <c r="BB13" s="10" t="s">
        <v>52</v>
      </c>
      <c r="BC13" s="10" t="s">
        <v>53</v>
      </c>
      <c r="BD13" s="10" t="s">
        <v>54</v>
      </c>
      <c r="BE13" s="10" t="s">
        <v>55</v>
      </c>
      <c r="BF13" s="10" t="s">
        <v>56</v>
      </c>
      <c r="BG13" s="10" t="s">
        <v>57</v>
      </c>
      <c r="BH13" s="10" t="s">
        <v>58</v>
      </c>
      <c r="BI13" s="10" t="s">
        <v>59</v>
      </c>
      <c r="BJ13" s="10" t="s">
        <v>60</v>
      </c>
      <c r="BK13" s="10" t="s">
        <v>61</v>
      </c>
      <c r="BL13" s="10" t="s">
        <v>62</v>
      </c>
      <c r="BM13" s="10" t="s">
        <v>63</v>
      </c>
      <c r="BN13" s="10" t="s">
        <v>64</v>
      </c>
      <c r="BO13" s="10" t="s">
        <v>65</v>
      </c>
      <c r="BP13" s="10" t="s">
        <v>66</v>
      </c>
      <c r="BQ13" s="10" t="s">
        <v>67</v>
      </c>
      <c r="BR13" s="10" t="s">
        <v>68</v>
      </c>
      <c r="BS13" s="10" t="s">
        <v>69</v>
      </c>
      <c r="BT13" s="10" t="s">
        <v>70</v>
      </c>
      <c r="BU13" s="10" t="s">
        <v>71</v>
      </c>
      <c r="BV13" s="10" t="s">
        <v>72</v>
      </c>
      <c r="BW13" s="10" t="s">
        <v>89</v>
      </c>
      <c r="BX13" s="10" t="s">
        <v>90</v>
      </c>
      <c r="BY13" s="10" t="s">
        <v>91</v>
      </c>
      <c r="BZ13" s="10" t="s">
        <v>92</v>
      </c>
      <c r="CA13" s="10" t="s">
        <v>73</v>
      </c>
      <c r="CB13" s="10" t="s">
        <v>74</v>
      </c>
      <c r="CC13" s="10" t="s">
        <v>75</v>
      </c>
      <c r="CD13" s="10" t="s">
        <v>76</v>
      </c>
      <c r="CE13" s="10" t="s">
        <v>77</v>
      </c>
      <c r="CF13" s="10" t="s">
        <v>78</v>
      </c>
      <c r="CG13" s="10" t="s">
        <v>93</v>
      </c>
      <c r="CH13" s="10" t="s">
        <v>94</v>
      </c>
      <c r="CI13" s="10" t="s">
        <v>95</v>
      </c>
      <c r="CJ13" s="10" t="s">
        <v>96</v>
      </c>
      <c r="CK13" s="10" t="s">
        <v>97</v>
      </c>
      <c r="CL13" s="10" t="s">
        <v>98</v>
      </c>
      <c r="CM13" s="10" t="s">
        <v>79</v>
      </c>
      <c r="CN13" s="10" t="s">
        <v>80</v>
      </c>
      <c r="CO13" s="10" t="s">
        <v>81</v>
      </c>
      <c r="CP13" s="10" t="s">
        <v>82</v>
      </c>
      <c r="CQ13" s="10" t="s">
        <v>83</v>
      </c>
      <c r="CR13" s="10" t="s">
        <v>84</v>
      </c>
      <c r="CS13" s="10" t="s">
        <v>85</v>
      </c>
      <c r="CT13" s="10" t="s">
        <v>86</v>
      </c>
      <c r="CU13" s="10" t="s">
        <v>99</v>
      </c>
      <c r="CV13" s="10" t="s">
        <v>87</v>
      </c>
      <c r="CW13" s="10" t="s">
        <v>88</v>
      </c>
      <c r="CX13" s="10" t="s">
        <v>100</v>
      </c>
      <c r="CY13" s="10" t="s">
        <v>101</v>
      </c>
      <c r="CZ13" s="10" t="s">
        <v>102</v>
      </c>
      <c r="DA13" s="10" t="s">
        <v>103</v>
      </c>
      <c r="DB13" s="10" t="s">
        <v>104</v>
      </c>
      <c r="DC13" s="10" t="s">
        <v>105</v>
      </c>
      <c r="DD13" s="10" t="s">
        <v>106</v>
      </c>
      <c r="DE13" s="10" t="s">
        <v>107</v>
      </c>
      <c r="DF13" s="10" t="s">
        <v>108</v>
      </c>
      <c r="DG13" s="10" t="s">
        <v>109</v>
      </c>
      <c r="DH13" s="10" t="s">
        <v>110</v>
      </c>
      <c r="DI13" s="10" t="s">
        <v>111</v>
      </c>
      <c r="DJ13" s="10" t="s">
        <v>112</v>
      </c>
      <c r="DK13" s="10" t="s">
        <v>113</v>
      </c>
      <c r="DL13" s="10" t="s">
        <v>114</v>
      </c>
      <c r="DM13" s="10" t="s">
        <v>115</v>
      </c>
      <c r="DN13" s="10" t="s">
        <v>116</v>
      </c>
      <c r="DO13" s="10" t="s">
        <v>117</v>
      </c>
      <c r="DP13" s="10" t="s">
        <v>118</v>
      </c>
      <c r="DQ13" s="10" t="s">
        <v>119</v>
      </c>
      <c r="DR13" s="10" t="s">
        <v>120</v>
      </c>
      <c r="DS13" s="10" t="s">
        <v>121</v>
      </c>
      <c r="DT13" s="10" t="s">
        <v>122</v>
      </c>
      <c r="DU13" s="10" t="s">
        <v>123</v>
      </c>
      <c r="DV13" s="10" t="s">
        <v>124</v>
      </c>
      <c r="DW13" s="10" t="s">
        <v>125</v>
      </c>
      <c r="DX13" s="10" t="s">
        <v>126</v>
      </c>
      <c r="DY13" s="10" t="s">
        <v>127</v>
      </c>
      <c r="DZ13" s="10" t="s">
        <v>128</v>
      </c>
      <c r="EA13" s="10"/>
    </row>
    <row r="14" spans="2:131" ht="54.75" customHeight="1" x14ac:dyDescent="0.3">
      <c r="B14" s="149" t="s">
        <v>140</v>
      </c>
      <c r="C14" s="149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 t="str">
        <f>D33</f>
        <v>НЕ СЕ ПОПЪЛВА</v>
      </c>
      <c r="BC14" s="10">
        <f>D34</f>
        <v>0</v>
      </c>
      <c r="BD14" s="10">
        <f>D35</f>
        <v>0</v>
      </c>
      <c r="BE14" s="10" t="str">
        <f>D36</f>
        <v>X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 t="str">
        <f>D71</f>
        <v>НЕ СЕ ПОПЪЛВА</v>
      </c>
      <c r="BX14" s="10">
        <f>D73</f>
        <v>0</v>
      </c>
      <c r="BY14" s="10">
        <f>D74</f>
        <v>0</v>
      </c>
      <c r="BZ14" s="10">
        <f>D75</f>
        <v>0</v>
      </c>
      <c r="CA14" s="10" t="str">
        <f>D76</f>
        <v>НЕ СЕ ПОПЪЛВА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 t="str">
        <f>D123</f>
        <v>НЕ СЕ ПОПЪЛВА</v>
      </c>
      <c r="DA14" s="10" t="str">
        <f>D130</f>
        <v>НЕ СЕ ПОПЪЛВА</v>
      </c>
      <c r="DB14" s="10" t="str">
        <f>D131</f>
        <v>НЕ СЕ ПОПЪЛВА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 t="str">
        <f>D147</f>
        <v>НЕ СЕ ПОПЪЛВА</v>
      </c>
      <c r="DQ14" s="10" t="str">
        <f>D148</f>
        <v>НЕ СЕ ПОПЪЛВА</v>
      </c>
      <c r="DR14" s="10" t="str">
        <f>D149</f>
        <v>НЕ СЕ ПОПЪЛВА</v>
      </c>
      <c r="DS14" s="10" t="str">
        <f>D150</f>
        <v>НЕ СЕ ПОПЪЛВА</v>
      </c>
      <c r="DT14" s="10" t="str">
        <f>D151</f>
        <v>НЕ СЕ ПОПЪЛВА</v>
      </c>
      <c r="DU14" s="10" t="str">
        <f>D152</f>
        <v>НЕ СЕ ПОПЪЛВА</v>
      </c>
      <c r="DV14" s="10" t="str">
        <f>D153</f>
        <v>НЕ СЕ ПОПЪЛВА</v>
      </c>
      <c r="DW14" s="10" t="str">
        <f>D154</f>
        <v>НЕ СЕ ПОПЪЛВА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54.75" customHeight="1" x14ac:dyDescent="0.3">
      <c r="B16" s="160" t="s">
        <v>345</v>
      </c>
      <c r="C16" s="155"/>
      <c r="D16" s="15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130</v>
      </c>
      <c r="D17" s="8"/>
    </row>
    <row r="18" spans="2:18" ht="27.75" customHeight="1" x14ac:dyDescent="0.3">
      <c r="B18" s="50">
        <v>2</v>
      </c>
      <c r="C18" s="46" t="s">
        <v>135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142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247</v>
      </c>
      <c r="D20" s="49"/>
    </row>
    <row r="21" spans="2:18" ht="27.75" customHeight="1" x14ac:dyDescent="0.3">
      <c r="B21" s="50" t="s">
        <v>152</v>
      </c>
      <c r="C21" s="46" t="s">
        <v>241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143</v>
      </c>
      <c r="C22" s="46" t="s">
        <v>5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144</v>
      </c>
      <c r="C23" s="46" t="s">
        <v>278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145</v>
      </c>
      <c r="C24" s="46" t="s">
        <v>6</v>
      </c>
      <c r="D24" s="8"/>
    </row>
    <row r="25" spans="2:18" ht="27.75" customHeight="1" x14ac:dyDescent="0.3">
      <c r="B25" s="50" t="s">
        <v>146</v>
      </c>
      <c r="C25" s="46" t="s">
        <v>0</v>
      </c>
      <c r="D25" s="8"/>
    </row>
    <row r="26" spans="2:18" ht="27.75" customHeight="1" x14ac:dyDescent="0.3">
      <c r="B26" s="50" t="s">
        <v>147</v>
      </c>
      <c r="C26" s="46" t="s">
        <v>134</v>
      </c>
      <c r="D26" s="8"/>
    </row>
    <row r="27" spans="2:18" ht="27.75" customHeight="1" x14ac:dyDescent="0.3">
      <c r="B27" s="50" t="s">
        <v>148</v>
      </c>
      <c r="C27" s="46" t="s">
        <v>8</v>
      </c>
      <c r="D27" s="8"/>
    </row>
    <row r="28" spans="2:18" ht="27.75" customHeight="1" x14ac:dyDescent="0.3">
      <c r="B28" s="50" t="s">
        <v>149</v>
      </c>
      <c r="C28" s="46" t="s">
        <v>7</v>
      </c>
      <c r="D28" s="8"/>
    </row>
    <row r="29" spans="2:18" ht="27.75" customHeight="1" x14ac:dyDescent="0.3">
      <c r="B29" s="50" t="s">
        <v>150</v>
      </c>
      <c r="C29" s="46" t="s">
        <v>3</v>
      </c>
      <c r="D29" s="8"/>
    </row>
    <row r="30" spans="2:18" ht="27.75" customHeight="1" x14ac:dyDescent="0.3">
      <c r="B30" s="50" t="s">
        <v>277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242</v>
      </c>
      <c r="D31" s="8"/>
    </row>
    <row r="32" spans="2:18" ht="27.75" customHeight="1" x14ac:dyDescent="0.3">
      <c r="B32" s="50">
        <f>+B31+1</f>
        <v>6</v>
      </c>
      <c r="C32" s="46" t="s">
        <v>151</v>
      </c>
      <c r="D32" s="7"/>
    </row>
    <row r="33" spans="1:5" ht="61.9" customHeight="1" x14ac:dyDescent="0.3">
      <c r="B33" s="44">
        <f>B32+1</f>
        <v>7</v>
      </c>
      <c r="C33" s="53" t="s">
        <v>338</v>
      </c>
      <c r="D33" s="23" t="s">
        <v>243</v>
      </c>
    </row>
    <row r="34" spans="1:5" ht="54.6" customHeight="1" x14ac:dyDescent="0.3">
      <c r="B34" s="54">
        <f>B33+1</f>
        <v>8</v>
      </c>
      <c r="C34" s="46" t="s">
        <v>248</v>
      </c>
      <c r="D34" s="46"/>
    </row>
    <row r="35" spans="1:5" ht="30.6" customHeight="1" x14ac:dyDescent="0.3">
      <c r="B35" s="55"/>
      <c r="C35" s="56" t="s">
        <v>136</v>
      </c>
      <c r="D35" s="23"/>
    </row>
    <row r="36" spans="1:5" ht="35.450000000000003" customHeight="1" x14ac:dyDescent="0.3">
      <c r="B36" s="57"/>
      <c r="C36" s="58" t="s">
        <v>133</v>
      </c>
      <c r="D36" s="23" t="s">
        <v>244</v>
      </c>
    </row>
    <row r="37" spans="1:5" ht="26.25" customHeight="1" x14ac:dyDescent="0.3">
      <c r="B37" s="155" t="s">
        <v>131</v>
      </c>
      <c r="C37" s="155"/>
      <c r="D37" s="155"/>
    </row>
    <row r="38" spans="1:5" ht="46.5" x14ac:dyDescent="0.3">
      <c r="A38" s="10">
        <v>9</v>
      </c>
      <c r="B38" s="150">
        <f>B34+1</f>
        <v>9</v>
      </c>
      <c r="C38" s="59" t="s">
        <v>153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0"/>
      <c r="C39" s="61" t="s">
        <v>3</v>
      </c>
      <c r="D39" s="9"/>
    </row>
    <row r="40" spans="1:5" ht="20.25" customHeight="1" x14ac:dyDescent="0.3">
      <c r="B40" s="150"/>
      <c r="C40" s="61" t="s">
        <v>4</v>
      </c>
      <c r="D40" s="9"/>
    </row>
    <row r="41" spans="1:5" ht="20.25" customHeight="1" x14ac:dyDescent="0.3">
      <c r="B41" s="150"/>
      <c r="C41" s="61" t="s">
        <v>16</v>
      </c>
      <c r="D41" s="9"/>
    </row>
    <row r="42" spans="1:5" ht="20.25" customHeight="1" x14ac:dyDescent="0.3">
      <c r="B42" s="150"/>
      <c r="C42" s="61" t="s">
        <v>17</v>
      </c>
      <c r="D42" s="9"/>
    </row>
    <row r="43" spans="1:5" ht="33.75" customHeight="1" x14ac:dyDescent="0.3">
      <c r="B43" s="151">
        <f>B38+1</f>
        <v>10</v>
      </c>
      <c r="C43" s="59" t="s">
        <v>154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51"/>
      <c r="C44" s="61" t="s">
        <v>18</v>
      </c>
      <c r="D44" s="11"/>
    </row>
    <row r="45" spans="1:5" ht="18.75" customHeight="1" x14ac:dyDescent="0.3">
      <c r="B45" s="151"/>
      <c r="C45" s="61" t="s">
        <v>19</v>
      </c>
      <c r="D45" s="11"/>
    </row>
    <row r="46" spans="1:5" ht="18.75" customHeight="1" x14ac:dyDescent="0.3">
      <c r="B46" s="151"/>
      <c r="C46" s="61" t="s">
        <v>20</v>
      </c>
      <c r="D46" s="11"/>
    </row>
    <row r="47" spans="1:5" ht="33" customHeight="1" x14ac:dyDescent="0.3">
      <c r="B47" s="97">
        <f>B43+1</f>
        <v>11</v>
      </c>
      <c r="C47" s="53" t="s">
        <v>249</v>
      </c>
      <c r="D47" s="9"/>
    </row>
    <row r="48" spans="1:5" ht="47.25" x14ac:dyDescent="0.3">
      <c r="B48" s="97">
        <f>B47+1</f>
        <v>12</v>
      </c>
      <c r="C48" s="59" t="s">
        <v>250</v>
      </c>
      <c r="D48" s="9"/>
    </row>
    <row r="49" spans="2:19" ht="32.25" customHeight="1" x14ac:dyDescent="0.3">
      <c r="B49" s="97">
        <f>B48+1</f>
        <v>13</v>
      </c>
      <c r="C49" s="59" t="s">
        <v>251</v>
      </c>
      <c r="D49" s="9"/>
    </row>
    <row r="50" spans="2:19" ht="47.25" x14ac:dyDescent="0.3">
      <c r="B50" s="97">
        <f>B49+1</f>
        <v>14</v>
      </c>
      <c r="C50" s="59" t="s">
        <v>252</v>
      </c>
      <c r="D50" s="9"/>
    </row>
    <row r="51" spans="2:19" ht="30.75" customHeight="1" x14ac:dyDescent="0.3">
      <c r="B51" s="97">
        <f>B50+1</f>
        <v>15</v>
      </c>
      <c r="C51" s="59" t="s">
        <v>253</v>
      </c>
      <c r="D51" s="91"/>
    </row>
    <row r="52" spans="2:19" ht="61.5" x14ac:dyDescent="0.3">
      <c r="B52" s="151">
        <f>B51+1</f>
        <v>16</v>
      </c>
      <c r="C52" s="63" t="s">
        <v>254</v>
      </c>
      <c r="D52" s="64"/>
      <c r="E52" s="2">
        <f>IF(AND(D53&gt;0,D54&gt;0),"грешка",0)</f>
        <v>0</v>
      </c>
    </row>
    <row r="53" spans="2:19" ht="16.5" customHeight="1" x14ac:dyDescent="0.3">
      <c r="B53" s="151"/>
      <c r="C53" s="65" t="s">
        <v>200</v>
      </c>
      <c r="D53" s="92"/>
    </row>
    <row r="54" spans="2:19" ht="16.5" customHeight="1" x14ac:dyDescent="0.3">
      <c r="B54" s="151"/>
      <c r="C54" s="65" t="s">
        <v>201</v>
      </c>
      <c r="D54" s="92"/>
    </row>
    <row r="55" spans="2:19" ht="61.5" x14ac:dyDescent="0.3">
      <c r="B55" s="152">
        <f>B52+1</f>
        <v>17</v>
      </c>
      <c r="C55" s="63" t="s">
        <v>255</v>
      </c>
      <c r="D55" s="60"/>
      <c r="E55" s="2">
        <f>IF(AND(D56&gt;0,D57&gt;0),"грешка",0)</f>
        <v>0</v>
      </c>
    </row>
    <row r="56" spans="2:19" ht="17.25" customHeight="1" x14ac:dyDescent="0.3">
      <c r="B56" s="152"/>
      <c r="C56" s="65" t="s">
        <v>200</v>
      </c>
      <c r="D56" s="9"/>
    </row>
    <row r="57" spans="2:19" ht="17.25" customHeight="1" x14ac:dyDescent="0.3">
      <c r="B57" s="152"/>
      <c r="C57" s="65" t="s">
        <v>201</v>
      </c>
      <c r="D57" s="9"/>
    </row>
    <row r="58" spans="2:19" ht="31.5" x14ac:dyDescent="0.3">
      <c r="B58" s="151">
        <f>B55+1</f>
        <v>18</v>
      </c>
      <c r="C58" s="141" t="s">
        <v>256</v>
      </c>
      <c r="D58" s="60"/>
    </row>
    <row r="59" spans="2:19" ht="21.75" customHeight="1" x14ac:dyDescent="0.3">
      <c r="B59" s="151"/>
      <c r="C59" s="61" t="s">
        <v>21</v>
      </c>
      <c r="D59" s="11"/>
      <c r="E59" s="66"/>
      <c r="F59" s="66"/>
      <c r="S59" s="66"/>
    </row>
    <row r="60" spans="2:19" ht="21.75" customHeight="1" x14ac:dyDescent="0.3">
      <c r="B60" s="151"/>
      <c r="C60" s="61" t="s">
        <v>22</v>
      </c>
      <c r="D60" s="11"/>
      <c r="E60" s="66"/>
      <c r="F60" s="66"/>
      <c r="S60" s="66"/>
    </row>
    <row r="61" spans="2:19" ht="21.75" customHeight="1" x14ac:dyDescent="0.3">
      <c r="B61" s="151"/>
      <c r="C61" s="61" t="s">
        <v>23</v>
      </c>
      <c r="D61" s="11"/>
      <c r="E61" s="66"/>
      <c r="F61" s="66"/>
      <c r="S61" s="66"/>
    </row>
    <row r="62" spans="2:19" ht="21.75" customHeight="1" x14ac:dyDescent="0.3">
      <c r="B62" s="151"/>
      <c r="C62" s="61" t="s">
        <v>24</v>
      </c>
      <c r="D62" s="11"/>
      <c r="E62" s="66"/>
      <c r="F62" s="66"/>
      <c r="S62" s="66"/>
    </row>
    <row r="63" spans="2:19" ht="21.75" customHeight="1" x14ac:dyDescent="0.3">
      <c r="B63" s="151"/>
      <c r="C63" s="61" t="s">
        <v>25</v>
      </c>
      <c r="D63" s="11"/>
      <c r="E63" s="66"/>
      <c r="F63" s="66"/>
      <c r="S63" s="66"/>
    </row>
    <row r="64" spans="2:19" ht="35.25" customHeight="1" x14ac:dyDescent="0.3">
      <c r="B64" s="151"/>
      <c r="C64" s="61" t="s">
        <v>39</v>
      </c>
      <c r="D64" s="11"/>
      <c r="E64" s="66"/>
      <c r="F64" s="66"/>
      <c r="S64" s="66"/>
    </row>
    <row r="65" spans="2:19" ht="51" customHeight="1" x14ac:dyDescent="0.3">
      <c r="B65" s="151">
        <f>B58+1</f>
        <v>19</v>
      </c>
      <c r="C65" s="63" t="s">
        <v>339</v>
      </c>
      <c r="D65" s="95" t="s">
        <v>243</v>
      </c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51"/>
      <c r="C66" s="61" t="s">
        <v>34</v>
      </c>
      <c r="D66" s="11"/>
      <c r="E66" s="66"/>
      <c r="F66" s="66"/>
      <c r="S66" s="66"/>
    </row>
    <row r="67" spans="2:19" ht="21.75" customHeight="1" x14ac:dyDescent="0.3">
      <c r="B67" s="151"/>
      <c r="C67" s="61" t="s">
        <v>35</v>
      </c>
      <c r="D67" s="11"/>
      <c r="E67" s="66"/>
      <c r="F67" s="66"/>
      <c r="S67" s="66"/>
    </row>
    <row r="68" spans="2:19" ht="21.75" customHeight="1" x14ac:dyDescent="0.3">
      <c r="B68" s="151"/>
      <c r="C68" s="61" t="s">
        <v>36</v>
      </c>
      <c r="D68" s="11"/>
      <c r="E68" s="66"/>
      <c r="F68" s="66"/>
      <c r="S68" s="66"/>
    </row>
    <row r="69" spans="2:19" ht="21.75" customHeight="1" x14ac:dyDescent="0.3">
      <c r="B69" s="151"/>
      <c r="C69" s="61" t="s">
        <v>37</v>
      </c>
      <c r="D69" s="11"/>
      <c r="E69" s="66"/>
      <c r="F69" s="66"/>
      <c r="S69" s="66"/>
    </row>
    <row r="70" spans="2:19" ht="21.75" customHeight="1" x14ac:dyDescent="0.3">
      <c r="B70" s="151"/>
      <c r="C70" s="61" t="s">
        <v>38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26</v>
      </c>
      <c r="D71" s="95" t="s">
        <v>243</v>
      </c>
      <c r="E71" s="67"/>
      <c r="F71" s="67"/>
      <c r="S71" s="68"/>
    </row>
    <row r="72" spans="2:19" ht="31.5" x14ac:dyDescent="0.3">
      <c r="B72" s="151">
        <f>B71+1</f>
        <v>21</v>
      </c>
      <c r="C72" s="59" t="s">
        <v>27</v>
      </c>
      <c r="D72" s="95" t="s">
        <v>243</v>
      </c>
    </row>
    <row r="73" spans="2:19" ht="22.5" customHeight="1" x14ac:dyDescent="0.3">
      <c r="B73" s="151"/>
      <c r="C73" s="61" t="s">
        <v>202</v>
      </c>
      <c r="D73" s="11"/>
    </row>
    <row r="74" spans="2:19" ht="22.5" customHeight="1" x14ac:dyDescent="0.3">
      <c r="B74" s="151"/>
      <c r="C74" s="61" t="s">
        <v>203</v>
      </c>
      <c r="D74" s="11"/>
    </row>
    <row r="75" spans="2:19" ht="22.5" customHeight="1" x14ac:dyDescent="0.3">
      <c r="B75" s="151"/>
      <c r="C75" s="61" t="s">
        <v>204</v>
      </c>
      <c r="D75" s="11"/>
    </row>
    <row r="76" spans="2:19" ht="47.25" x14ac:dyDescent="0.3">
      <c r="B76" s="97">
        <f>B72+1</f>
        <v>22</v>
      </c>
      <c r="C76" s="59" t="s">
        <v>10</v>
      </c>
      <c r="D76" s="95" t="s">
        <v>243</v>
      </c>
    </row>
    <row r="77" spans="2:19" ht="45.75" customHeight="1" x14ac:dyDescent="0.3">
      <c r="B77" s="151">
        <f>B76+1</f>
        <v>23</v>
      </c>
      <c r="C77" s="59" t="s">
        <v>268</v>
      </c>
      <c r="D77" s="95"/>
      <c r="E77" s="2">
        <f>IF(AND(D78&gt;0,D79&gt;0),"грешка",0)</f>
        <v>0</v>
      </c>
    </row>
    <row r="78" spans="2:19" ht="19.899999999999999" customHeight="1" x14ac:dyDescent="0.3">
      <c r="B78" s="151"/>
      <c r="C78" s="56" t="s">
        <v>200</v>
      </c>
      <c r="D78" s="9"/>
    </row>
    <row r="79" spans="2:19" ht="19.899999999999999" customHeight="1" x14ac:dyDescent="0.3">
      <c r="B79" s="151"/>
      <c r="C79" s="56" t="s">
        <v>201</v>
      </c>
      <c r="D79" s="9"/>
    </row>
    <row r="80" spans="2:19" ht="57" customHeight="1" x14ac:dyDescent="0.3">
      <c r="B80" s="97">
        <f>B77+1</f>
        <v>24</v>
      </c>
      <c r="C80" s="142" t="s">
        <v>341</v>
      </c>
      <c r="D80" s="95"/>
    </row>
    <row r="81" spans="2:5" ht="78.75" x14ac:dyDescent="0.3">
      <c r="B81" s="150">
        <f>B80+1</f>
        <v>25</v>
      </c>
      <c r="C81" s="59" t="s">
        <v>269</v>
      </c>
      <c r="D81" s="95"/>
      <c r="E81" s="2">
        <f>IF(AND(D82&gt;0,D83&gt;0),"грешка",0)</f>
        <v>0</v>
      </c>
    </row>
    <row r="82" spans="2:5" ht="17.45" customHeight="1" x14ac:dyDescent="0.3">
      <c r="B82" s="150"/>
      <c r="C82" s="56" t="s">
        <v>200</v>
      </c>
      <c r="D82" s="9"/>
    </row>
    <row r="83" spans="2:5" ht="17.45" customHeight="1" x14ac:dyDescent="0.3">
      <c r="B83" s="150"/>
      <c r="C83" s="56" t="s">
        <v>201</v>
      </c>
      <c r="D83" s="9"/>
    </row>
    <row r="84" spans="2:5" ht="81" customHeight="1" x14ac:dyDescent="0.3">
      <c r="B84" s="97">
        <f>B81+1</f>
        <v>26</v>
      </c>
      <c r="C84" s="141" t="s">
        <v>342</v>
      </c>
      <c r="D84" s="95"/>
    </row>
    <row r="85" spans="2:5" ht="47.25" x14ac:dyDescent="0.3">
      <c r="B85" s="150">
        <f>B84+1</f>
        <v>27</v>
      </c>
      <c r="C85" s="46" t="s">
        <v>270</v>
      </c>
      <c r="D85" s="45"/>
      <c r="E85" s="2">
        <f>IF(AND(D86&gt;0,D87&gt;0),"грешка",0)</f>
        <v>0</v>
      </c>
    </row>
    <row r="86" spans="2:5" ht="17.45" customHeight="1" x14ac:dyDescent="0.3">
      <c r="B86" s="150"/>
      <c r="C86" s="56" t="s">
        <v>200</v>
      </c>
      <c r="D86" s="9"/>
    </row>
    <row r="87" spans="2:5" ht="17.45" customHeight="1" x14ac:dyDescent="0.3">
      <c r="B87" s="150"/>
      <c r="C87" s="56" t="s">
        <v>201</v>
      </c>
      <c r="D87" s="9"/>
    </row>
    <row r="88" spans="2:5" ht="63" x14ac:dyDescent="0.3">
      <c r="B88" s="97">
        <f>B85+1</f>
        <v>28</v>
      </c>
      <c r="C88" s="46" t="s">
        <v>257</v>
      </c>
      <c r="D88" s="11"/>
    </row>
    <row r="89" spans="2:5" ht="70.5" customHeight="1" x14ac:dyDescent="0.3">
      <c r="B89" s="150">
        <f>B88+1</f>
        <v>29</v>
      </c>
      <c r="C89" s="143" t="s">
        <v>343</v>
      </c>
      <c r="D89" s="95" t="s">
        <v>243</v>
      </c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0"/>
      <c r="C90" s="56" t="s">
        <v>28</v>
      </c>
      <c r="D90" s="11"/>
    </row>
    <row r="91" spans="2:5" ht="36.75" customHeight="1" x14ac:dyDescent="0.3">
      <c r="B91" s="150"/>
      <c r="C91" s="56" t="s">
        <v>29</v>
      </c>
      <c r="D91" s="11"/>
    </row>
    <row r="92" spans="2:5" ht="23.25" customHeight="1" x14ac:dyDescent="0.3">
      <c r="B92" s="150"/>
      <c r="C92" s="56" t="s">
        <v>30</v>
      </c>
      <c r="D92" s="11"/>
    </row>
    <row r="93" spans="2:5" ht="23.25" customHeight="1" x14ac:dyDescent="0.3">
      <c r="B93" s="150"/>
      <c r="C93" s="56" t="s">
        <v>31</v>
      </c>
      <c r="D93" s="11"/>
    </row>
    <row r="94" spans="2:5" ht="23.25" customHeight="1" x14ac:dyDescent="0.3">
      <c r="B94" s="150"/>
      <c r="C94" s="56" t="s">
        <v>2</v>
      </c>
      <c r="D94" s="11"/>
    </row>
    <row r="95" spans="2:5" ht="78.75" x14ac:dyDescent="0.3">
      <c r="B95" s="151">
        <f>B89+1</f>
        <v>30</v>
      </c>
      <c r="C95" s="46" t="s">
        <v>271</v>
      </c>
      <c r="D95" s="45"/>
      <c r="E95" s="2">
        <f>IF(AND(D96&gt;0,D97&gt;0),"грешка",0)</f>
        <v>0</v>
      </c>
    </row>
    <row r="96" spans="2:5" ht="21" customHeight="1" x14ac:dyDescent="0.3">
      <c r="B96" s="151"/>
      <c r="C96" s="56" t="s">
        <v>200</v>
      </c>
      <c r="D96" s="9"/>
    </row>
    <row r="97" spans="1:18" ht="21" customHeight="1" x14ac:dyDescent="0.3">
      <c r="B97" s="151"/>
      <c r="C97" s="56" t="s">
        <v>201</v>
      </c>
      <c r="D97" s="9"/>
    </row>
    <row r="98" spans="1:18" ht="78.75" x14ac:dyDescent="0.3">
      <c r="B98" s="97">
        <f>B95+1</f>
        <v>31</v>
      </c>
      <c r="C98" s="46" t="s">
        <v>258</v>
      </c>
      <c r="D98" s="11"/>
    </row>
    <row r="99" spans="1:18" ht="24" customHeight="1" x14ac:dyDescent="0.3">
      <c r="B99" s="157" t="s">
        <v>11</v>
      </c>
      <c r="C99" s="157"/>
      <c r="D99" s="157"/>
    </row>
    <row r="100" spans="1:18" ht="47.25" x14ac:dyDescent="0.3">
      <c r="B100" s="97">
        <f>B98+1</f>
        <v>32</v>
      </c>
      <c r="C100" s="46" t="s">
        <v>259</v>
      </c>
      <c r="D100" s="11"/>
    </row>
    <row r="101" spans="1:18" s="70" customFormat="1" ht="141.75" x14ac:dyDescent="0.3">
      <c r="A101" s="77"/>
      <c r="B101" s="96">
        <f>B100+1</f>
        <v>33</v>
      </c>
      <c r="C101" s="53" t="s">
        <v>260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63" x14ac:dyDescent="0.3">
      <c r="B102" s="151">
        <f>B101+1</f>
        <v>34</v>
      </c>
      <c r="C102" s="46" t="s">
        <v>272</v>
      </c>
      <c r="D102" s="45"/>
      <c r="E102" s="2">
        <f>IF(AND(D103&gt;0,D104&gt;0),"грешка",0)</f>
        <v>0</v>
      </c>
    </row>
    <row r="103" spans="1:18" ht="21" customHeight="1" x14ac:dyDescent="0.3">
      <c r="B103" s="151"/>
      <c r="C103" s="56" t="s">
        <v>200</v>
      </c>
      <c r="D103" s="11"/>
    </row>
    <row r="104" spans="1:18" ht="21" customHeight="1" x14ac:dyDescent="0.3">
      <c r="B104" s="151"/>
      <c r="C104" s="56" t="s">
        <v>201</v>
      </c>
      <c r="D104" s="11"/>
    </row>
    <row r="105" spans="1:18" ht="78.75" x14ac:dyDescent="0.3">
      <c r="B105" s="151">
        <f>B102+1</f>
        <v>35</v>
      </c>
      <c r="C105" s="72" t="s">
        <v>273</v>
      </c>
      <c r="D105" s="45"/>
      <c r="E105" s="2">
        <f>IF(AND(D106&gt;0,D107&gt;0),"грешка",0)</f>
        <v>0</v>
      </c>
    </row>
    <row r="106" spans="1:18" ht="21" customHeight="1" x14ac:dyDescent="0.3">
      <c r="B106" s="151"/>
      <c r="C106" s="56" t="s">
        <v>200</v>
      </c>
      <c r="D106" s="11"/>
    </row>
    <row r="107" spans="1:18" ht="21" customHeight="1" x14ac:dyDescent="0.3">
      <c r="B107" s="151"/>
      <c r="C107" s="56" t="s">
        <v>201</v>
      </c>
      <c r="D107" s="11"/>
    </row>
    <row r="108" spans="1:18" ht="63" x14ac:dyDescent="0.3">
      <c r="B108" s="151">
        <f>B105+1</f>
        <v>36</v>
      </c>
      <c r="C108" s="72" t="s">
        <v>274</v>
      </c>
      <c r="D108" s="45"/>
      <c r="E108" s="2">
        <f>IF(AND(D109&gt;0,D110&gt;0),"грешка",0)</f>
        <v>0</v>
      </c>
    </row>
    <row r="109" spans="1:18" ht="21" customHeight="1" x14ac:dyDescent="0.3">
      <c r="B109" s="151"/>
      <c r="C109" s="56" t="s">
        <v>200</v>
      </c>
      <c r="D109" s="11"/>
    </row>
    <row r="110" spans="1:18" ht="21" customHeight="1" x14ac:dyDescent="0.3">
      <c r="B110" s="151"/>
      <c r="C110" s="56" t="s">
        <v>201</v>
      </c>
      <c r="D110" s="11"/>
    </row>
    <row r="111" spans="1:18" ht="94.5" x14ac:dyDescent="0.3">
      <c r="B111" s="151">
        <f>B108+1</f>
        <v>37</v>
      </c>
      <c r="C111" s="46" t="s">
        <v>275</v>
      </c>
      <c r="D111" s="45"/>
      <c r="E111" s="2">
        <f>IF(AND(D112&gt;0,D113&gt;0),"грешка",0)</f>
        <v>0</v>
      </c>
    </row>
    <row r="112" spans="1:18" ht="21" customHeight="1" x14ac:dyDescent="0.3">
      <c r="B112" s="151"/>
      <c r="C112" s="56" t="s">
        <v>200</v>
      </c>
      <c r="D112" s="11"/>
    </row>
    <row r="113" spans="2:5" ht="21" customHeight="1" x14ac:dyDescent="0.3">
      <c r="B113" s="151"/>
      <c r="C113" s="56" t="s">
        <v>201</v>
      </c>
      <c r="D113" s="11"/>
    </row>
    <row r="114" spans="2:5" ht="78.75" x14ac:dyDescent="0.3">
      <c r="B114" s="151">
        <f>B111+1</f>
        <v>38</v>
      </c>
      <c r="C114" s="46" t="s">
        <v>276</v>
      </c>
      <c r="D114" s="45"/>
      <c r="E114" s="2">
        <f>IF(AND(D115&gt;0,D116&gt;0),"грешка",0)</f>
        <v>0</v>
      </c>
    </row>
    <row r="115" spans="2:5" ht="21" customHeight="1" x14ac:dyDescent="0.3">
      <c r="B115" s="151"/>
      <c r="C115" s="56" t="s">
        <v>200</v>
      </c>
      <c r="D115" s="11"/>
    </row>
    <row r="116" spans="2:5" ht="21" customHeight="1" x14ac:dyDescent="0.3">
      <c r="B116" s="151"/>
      <c r="C116" s="56" t="s">
        <v>201</v>
      </c>
      <c r="D116" s="11"/>
    </row>
    <row r="117" spans="2:5" ht="21" customHeight="1" x14ac:dyDescent="0.3">
      <c r="B117" s="151">
        <f>B114+1</f>
        <v>39</v>
      </c>
      <c r="C117" s="46" t="s">
        <v>12</v>
      </c>
      <c r="D117" s="95" t="s">
        <v>243</v>
      </c>
    </row>
    <row r="118" spans="2:5" ht="21" customHeight="1" x14ac:dyDescent="0.3">
      <c r="B118" s="151"/>
      <c r="C118" s="56" t="s">
        <v>13</v>
      </c>
      <c r="D118" s="11"/>
    </row>
    <row r="119" spans="2:5" ht="21" customHeight="1" x14ac:dyDescent="0.3">
      <c r="B119" s="151"/>
      <c r="C119" s="56" t="s">
        <v>14</v>
      </c>
      <c r="D119" s="11"/>
    </row>
    <row r="120" spans="2:5" ht="31.5" x14ac:dyDescent="0.3">
      <c r="B120" s="151">
        <f>B117+1</f>
        <v>40</v>
      </c>
      <c r="C120" s="53" t="s">
        <v>32</v>
      </c>
      <c r="D120" s="95" t="s">
        <v>243</v>
      </c>
    </row>
    <row r="121" spans="2:5" x14ac:dyDescent="0.3">
      <c r="B121" s="151"/>
      <c r="C121" s="73" t="s">
        <v>33</v>
      </c>
      <c r="D121" s="11"/>
    </row>
    <row r="122" spans="2:5" x14ac:dyDescent="0.3">
      <c r="B122" s="151"/>
      <c r="C122" s="73" t="s">
        <v>15</v>
      </c>
      <c r="D122" s="11"/>
    </row>
    <row r="123" spans="2:5" ht="31.5" x14ac:dyDescent="0.3">
      <c r="B123" s="97">
        <f>B120+1</f>
        <v>41</v>
      </c>
      <c r="C123" s="53" t="s">
        <v>40</v>
      </c>
      <c r="D123" s="95" t="s">
        <v>243</v>
      </c>
    </row>
    <row r="124" spans="2:5" ht="24.75" customHeight="1" x14ac:dyDescent="0.3">
      <c r="B124" s="157" t="s">
        <v>132</v>
      </c>
      <c r="C124" s="157"/>
      <c r="D124" s="157"/>
    </row>
    <row r="125" spans="2:5" ht="96" customHeight="1" x14ac:dyDescent="0.3">
      <c r="B125" s="96">
        <f>B123+1</f>
        <v>42</v>
      </c>
      <c r="C125" s="53" t="s">
        <v>205</v>
      </c>
      <c r="D125" s="95" t="s">
        <v>243</v>
      </c>
    </row>
    <row r="126" spans="2:5" ht="19.149999999999999" customHeight="1" x14ac:dyDescent="0.3">
      <c r="B126" s="74"/>
      <c r="C126" s="75" t="s">
        <v>137</v>
      </c>
      <c r="D126" s="9"/>
    </row>
    <row r="127" spans="2:5" ht="19.149999999999999" customHeight="1" x14ac:dyDescent="0.3">
      <c r="B127" s="74"/>
      <c r="C127" s="75" t="s">
        <v>138</v>
      </c>
      <c r="D127" s="9"/>
    </row>
    <row r="128" spans="2:5" ht="19.149999999999999" customHeight="1" thickBot="1" x14ac:dyDescent="0.35">
      <c r="B128" s="100"/>
      <c r="C128" s="75" t="s">
        <v>139</v>
      </c>
      <c r="D128" s="9"/>
    </row>
    <row r="129" spans="1:20" s="76" customFormat="1" ht="75.75" customHeight="1" x14ac:dyDescent="0.35">
      <c r="A129" s="140"/>
      <c r="B129" s="101">
        <f>+B125+1</f>
        <v>43</v>
      </c>
      <c r="C129" s="158" t="s">
        <v>335</v>
      </c>
      <c r="D129" s="159"/>
      <c r="E129" s="3">
        <f>IF(SUM(A132:A146)&gt;1,"превишен брой уреди",0)</f>
        <v>0</v>
      </c>
      <c r="G129" s="104" t="s">
        <v>298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B130" s="102"/>
      <c r="C130" s="98" t="s">
        <v>288</v>
      </c>
      <c r="D130" s="95" t="s">
        <v>243</v>
      </c>
      <c r="E130" s="77"/>
      <c r="G130" s="105">
        <f t="shared" ref="G130:G138" si="0">+IF(Q191="Не",0,Q191)</f>
        <v>0</v>
      </c>
      <c r="J130" s="39"/>
    </row>
    <row r="131" spans="1:20" ht="22.9" customHeight="1" x14ac:dyDescent="0.3">
      <c r="B131" s="102"/>
      <c r="C131" s="98" t="s">
        <v>287</v>
      </c>
      <c r="D131" s="95" t="s">
        <v>243</v>
      </c>
      <c r="E131" s="77"/>
      <c r="G131" s="105">
        <f t="shared" si="0"/>
        <v>0</v>
      </c>
      <c r="J131" s="39"/>
    </row>
    <row r="132" spans="1:20" ht="22.9" customHeight="1" x14ac:dyDescent="0.3">
      <c r="A132" s="10">
        <f t="shared" ref="A132:A146" si="1">+IF(D132&gt;0,1,0)</f>
        <v>0</v>
      </c>
      <c r="B132" s="102"/>
      <c r="C132" s="98" t="s">
        <v>286</v>
      </c>
      <c r="D132" s="11"/>
      <c r="E132" s="77"/>
      <c r="G132" s="105">
        <f t="shared" si="0"/>
        <v>0</v>
      </c>
      <c r="J132" s="39"/>
    </row>
    <row r="133" spans="1:20" ht="22.9" customHeight="1" x14ac:dyDescent="0.3">
      <c r="A133" s="10">
        <f>+IF(D133&gt;0,1,0)</f>
        <v>0</v>
      </c>
      <c r="B133" s="102"/>
      <c r="C133" s="98" t="s">
        <v>285</v>
      </c>
      <c r="D133" s="11"/>
      <c r="E133" s="77"/>
      <c r="G133" s="105">
        <f t="shared" si="0"/>
        <v>0</v>
      </c>
      <c r="J133" s="39"/>
    </row>
    <row r="134" spans="1:20" ht="22.9" customHeight="1" x14ac:dyDescent="0.3">
      <c r="A134" s="10">
        <f t="shared" si="1"/>
        <v>0</v>
      </c>
      <c r="B134" s="102"/>
      <c r="C134" s="98" t="s">
        <v>284</v>
      </c>
      <c r="D134" s="11"/>
      <c r="E134" s="77"/>
      <c r="G134" s="105">
        <f t="shared" si="0"/>
        <v>0</v>
      </c>
      <c r="J134" s="39"/>
    </row>
    <row r="135" spans="1:20" ht="22.9" customHeight="1" x14ac:dyDescent="0.3">
      <c r="A135" s="10">
        <f t="shared" si="1"/>
        <v>0</v>
      </c>
      <c r="B135" s="102"/>
      <c r="C135" s="98" t="s">
        <v>283</v>
      </c>
      <c r="D135" s="11"/>
      <c r="E135" s="77"/>
      <c r="G135" s="105">
        <f t="shared" si="0"/>
        <v>0</v>
      </c>
      <c r="J135" s="39"/>
    </row>
    <row r="136" spans="1:20" ht="22.9" customHeight="1" x14ac:dyDescent="0.3">
      <c r="A136" s="10">
        <f t="shared" si="1"/>
        <v>0</v>
      </c>
      <c r="B136" s="102"/>
      <c r="C136" s="98" t="s">
        <v>282</v>
      </c>
      <c r="D136" s="11"/>
      <c r="E136" s="77"/>
      <c r="G136" s="105">
        <f t="shared" si="0"/>
        <v>0</v>
      </c>
      <c r="H136" s="106"/>
      <c r="J136" s="39"/>
    </row>
    <row r="137" spans="1:20" ht="22.9" customHeight="1" x14ac:dyDescent="0.3">
      <c r="A137" s="10">
        <f t="shared" si="1"/>
        <v>0</v>
      </c>
      <c r="B137" s="102"/>
      <c r="C137" s="98" t="s">
        <v>281</v>
      </c>
      <c r="D137" s="11"/>
      <c r="E137" s="77"/>
      <c r="G137" s="105">
        <f t="shared" si="0"/>
        <v>0</v>
      </c>
      <c r="H137" s="106"/>
      <c r="J137" s="39"/>
    </row>
    <row r="138" spans="1:20" ht="22.9" customHeight="1" x14ac:dyDescent="0.3">
      <c r="A138" s="10">
        <f t="shared" si="1"/>
        <v>0</v>
      </c>
      <c r="B138" s="102"/>
      <c r="C138" s="98" t="s">
        <v>280</v>
      </c>
      <c r="D138" s="11"/>
      <c r="E138" s="77"/>
      <c r="G138" s="105">
        <f t="shared" si="0"/>
        <v>0</v>
      </c>
      <c r="H138" s="106"/>
      <c r="J138" s="39"/>
    </row>
    <row r="139" spans="1:20" ht="22.9" customHeight="1" x14ac:dyDescent="0.3">
      <c r="A139" s="10">
        <f t="shared" si="1"/>
        <v>0</v>
      </c>
      <c r="B139" s="102"/>
      <c r="C139" s="98" t="s">
        <v>279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1"/>
        <v>0</v>
      </c>
      <c r="B140" s="102"/>
      <c r="C140" s="98" t="s">
        <v>290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1"/>
        <v>0</v>
      </c>
      <c r="B141" s="102"/>
      <c r="C141" s="98" t="s">
        <v>291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1"/>
        <v>0</v>
      </c>
      <c r="B142" s="102"/>
      <c r="C142" s="98" t="s">
        <v>292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1"/>
        <v>0</v>
      </c>
      <c r="B143" s="102"/>
      <c r="C143" s="98" t="s">
        <v>289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1"/>
        <v>0</v>
      </c>
      <c r="B144" s="102"/>
      <c r="C144" s="98" t="s">
        <v>293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1"/>
        <v>0</v>
      </c>
      <c r="B145" s="102"/>
      <c r="C145" s="98" t="s">
        <v>294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1"/>
        <v>0</v>
      </c>
      <c r="B146" s="102"/>
      <c r="C146" s="98" t="s">
        <v>295</v>
      </c>
      <c r="D146" s="11"/>
      <c r="E146" s="4">
        <f>IF(OR(D147&gt;0,D148&gt;0),1,0)</f>
        <v>1</v>
      </c>
      <c r="G146" s="105">
        <f t="shared" si="2"/>
        <v>0</v>
      </c>
      <c r="H146" s="106"/>
      <c r="J146" s="39"/>
    </row>
    <row r="147" spans="1:10" ht="22.9" customHeight="1" x14ac:dyDescent="0.3">
      <c r="B147" s="102"/>
      <c r="C147" s="98" t="s">
        <v>296</v>
      </c>
      <c r="D147" s="95" t="s">
        <v>243</v>
      </c>
      <c r="E147" s="4" t="e">
        <f>IF((D147+D148)&gt;3,"Превишен максимален брой конвектори",0)</f>
        <v>#VALUE!</v>
      </c>
      <c r="G147" s="105">
        <f t="shared" si="2"/>
        <v>0</v>
      </c>
      <c r="J147" s="39"/>
    </row>
    <row r="148" spans="1:10" ht="22.9" customHeight="1" x14ac:dyDescent="0.3">
      <c r="B148" s="102"/>
      <c r="C148" s="98" t="s">
        <v>297</v>
      </c>
      <c r="D148" s="95" t="s">
        <v>243</v>
      </c>
      <c r="E148" s="4">
        <f>IF(OR(D149&gt;0,D150&gt;0,D151&gt;0,D152&gt;0,D153&gt;0,D154&gt;0),1,0)</f>
        <v>1</v>
      </c>
      <c r="G148" s="105">
        <f t="shared" si="2"/>
        <v>0</v>
      </c>
      <c r="J148" s="39"/>
    </row>
    <row r="149" spans="1:10" ht="22.9" customHeight="1" x14ac:dyDescent="0.3">
      <c r="B149" s="102"/>
      <c r="C149" s="98" t="s">
        <v>325</v>
      </c>
      <c r="D149" s="95" t="s">
        <v>243</v>
      </c>
      <c r="E149" s="4" t="e">
        <f>IF((D149+D150+D151+D152+D153+D154)&gt;3,"Превишен максимален брой климатици",0)</f>
        <v>#VALUE!</v>
      </c>
      <c r="G149" s="105">
        <f t="shared" si="2"/>
        <v>0</v>
      </c>
      <c r="J149" s="39"/>
    </row>
    <row r="150" spans="1:10" ht="22.9" customHeight="1" x14ac:dyDescent="0.3">
      <c r="B150" s="102"/>
      <c r="C150" s="98" t="s">
        <v>326</v>
      </c>
      <c r="D150" s="95" t="s">
        <v>243</v>
      </c>
      <c r="E150" s="10"/>
      <c r="G150" s="105">
        <f t="shared" si="2"/>
        <v>0</v>
      </c>
      <c r="J150" s="39"/>
    </row>
    <row r="151" spans="1:10" ht="22.9" customHeight="1" x14ac:dyDescent="0.3">
      <c r="B151" s="102"/>
      <c r="C151" s="98" t="s">
        <v>327</v>
      </c>
      <c r="D151" s="95" t="s">
        <v>243</v>
      </c>
      <c r="E151" s="10"/>
      <c r="G151" s="105">
        <f t="shared" si="2"/>
        <v>0</v>
      </c>
      <c r="J151" s="39"/>
    </row>
    <row r="152" spans="1:10" ht="22.9" customHeight="1" x14ac:dyDescent="0.3">
      <c r="B152" s="102"/>
      <c r="C152" s="98" t="s">
        <v>328</v>
      </c>
      <c r="D152" s="95" t="s">
        <v>243</v>
      </c>
      <c r="E152" s="10"/>
      <c r="G152" s="105">
        <f t="shared" si="2"/>
        <v>0</v>
      </c>
      <c r="J152" s="39"/>
    </row>
    <row r="153" spans="1:10" ht="22.9" customHeight="1" x14ac:dyDescent="0.3">
      <c r="B153" s="102"/>
      <c r="C153" s="98" t="s">
        <v>329</v>
      </c>
      <c r="D153" s="95" t="s">
        <v>243</v>
      </c>
      <c r="E153" s="10"/>
      <c r="G153" s="105">
        <f t="shared" si="2"/>
        <v>0</v>
      </c>
      <c r="J153" s="39"/>
    </row>
    <row r="154" spans="1:10" ht="22.9" customHeight="1" thickBot="1" x14ac:dyDescent="0.35">
      <c r="B154" s="102"/>
      <c r="C154" s="99" t="s">
        <v>330</v>
      </c>
      <c r="D154" s="95" t="s">
        <v>243</v>
      </c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>+IF(D155&gt;0,1,0)</f>
        <v>0</v>
      </c>
      <c r="B155" s="102"/>
      <c r="C155" s="98" t="s">
        <v>331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>+IF(D156&gt;0,1,0)</f>
        <v>0</v>
      </c>
      <c r="B156" s="103"/>
      <c r="C156" s="98" t="s">
        <v>332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57" t="s">
        <v>261</v>
      </c>
      <c r="C157" s="157"/>
      <c r="D157" s="157"/>
      <c r="G157" s="106"/>
      <c r="J157" s="39"/>
    </row>
    <row r="158" spans="1:10" ht="24" customHeight="1" x14ac:dyDescent="0.3">
      <c r="B158" s="78"/>
      <c r="C158" s="79" t="s">
        <v>262</v>
      </c>
      <c r="D158" s="78"/>
      <c r="J158" s="39"/>
    </row>
    <row r="159" spans="1:10" ht="31.5" x14ac:dyDescent="0.3">
      <c r="B159" s="45">
        <v>1</v>
      </c>
      <c r="C159" s="46" t="s">
        <v>263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264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265</v>
      </c>
      <c r="D161" s="11"/>
      <c r="J161" s="39"/>
    </row>
    <row r="162" spans="2:20" ht="31.5" x14ac:dyDescent="0.3">
      <c r="B162" s="45">
        <f t="shared" si="3"/>
        <v>4</v>
      </c>
      <c r="C162" s="46" t="s">
        <v>266</v>
      </c>
      <c r="D162" s="11"/>
      <c r="J162" s="39"/>
    </row>
    <row r="163" spans="2:20" ht="48" thickBot="1" x14ac:dyDescent="0.35">
      <c r="B163" s="45">
        <f t="shared" si="3"/>
        <v>5</v>
      </c>
      <c r="C163" s="46" t="s">
        <v>267</v>
      </c>
      <c r="D163" s="11"/>
      <c r="G163" s="106"/>
      <c r="J163" s="39"/>
    </row>
    <row r="164" spans="2:20" ht="48.75" thickTop="1" thickBot="1" x14ac:dyDescent="0.35">
      <c r="B164" s="45">
        <f t="shared" si="3"/>
        <v>6</v>
      </c>
      <c r="C164" s="46" t="s">
        <v>206</v>
      </c>
      <c r="D164" s="11"/>
      <c r="G164" s="106"/>
      <c r="J164" s="147" t="s">
        <v>155</v>
      </c>
      <c r="K164" s="148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48" x14ac:dyDescent="0.3">
      <c r="B165" s="45">
        <f t="shared" si="3"/>
        <v>7</v>
      </c>
      <c r="C165" s="80" t="s">
        <v>207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48" x14ac:dyDescent="0.3">
      <c r="B166" s="45">
        <f t="shared" si="3"/>
        <v>8</v>
      </c>
      <c r="C166" s="80" t="s">
        <v>240</v>
      </c>
      <c r="D166" s="11"/>
      <c r="G166" s="106"/>
      <c r="J166" s="108" t="s">
        <v>299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G167" s="106"/>
      <c r="J167" s="110" t="s">
        <v>300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G168" s="106"/>
      <c r="J168" s="110" t="s">
        <v>301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302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222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221</v>
      </c>
      <c r="D171" s="87" t="s">
        <v>219</v>
      </c>
      <c r="E171" s="87" t="s">
        <v>220</v>
      </c>
      <c r="G171" s="106"/>
      <c r="J171" s="108" t="s">
        <v>303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223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5</v>
      </c>
      <c r="G172" s="106"/>
      <c r="J172" s="110" t="s">
        <v>304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224</v>
      </c>
      <c r="D173" s="82">
        <v>4</v>
      </c>
      <c r="E173" s="82">
        <f>IF(D36&gt;0,D173,0)</f>
        <v>4</v>
      </c>
      <c r="G173" s="106"/>
      <c r="J173" s="110" t="s">
        <v>305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225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226</v>
      </c>
      <c r="D175" s="83">
        <v>2</v>
      </c>
      <c r="E175" s="82">
        <f>SUM(E176:E177)</f>
        <v>0</v>
      </c>
      <c r="G175" s="106"/>
      <c r="J175" s="111" t="s">
        <v>306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208</v>
      </c>
      <c r="D176" s="84">
        <v>1</v>
      </c>
      <c r="E176" s="84">
        <f>IF(D53&gt;0,D176,0)</f>
        <v>0</v>
      </c>
      <c r="G176" s="106"/>
      <c r="J176" s="111" t="s">
        <v>307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209</v>
      </c>
      <c r="D177" s="84">
        <v>1</v>
      </c>
      <c r="E177" s="84">
        <f>IF(D56&gt;0,D177,0)</f>
        <v>0</v>
      </c>
      <c r="G177" s="106"/>
      <c r="J177" s="111" t="s">
        <v>308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227</v>
      </c>
      <c r="D178" s="82">
        <v>6</v>
      </c>
      <c r="E178" s="82">
        <f>SUM(E179:E181)</f>
        <v>0</v>
      </c>
      <c r="G178" s="106"/>
      <c r="J178" s="111" t="s">
        <v>309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214</v>
      </c>
      <c r="D179" s="84">
        <v>2</v>
      </c>
      <c r="E179" s="84">
        <f>IF(D103&gt;0,D179,0)</f>
        <v>0</v>
      </c>
      <c r="G179" s="106"/>
      <c r="J179" s="111" t="s">
        <v>310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215</v>
      </c>
      <c r="D180" s="84">
        <v>2</v>
      </c>
      <c r="E180" s="84">
        <f>IF(D109&gt;0,D180,0)</f>
        <v>0</v>
      </c>
      <c r="G180" s="106"/>
      <c r="J180" s="114" t="s">
        <v>311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216</v>
      </c>
      <c r="D181" s="84">
        <v>2</v>
      </c>
      <c r="E181" s="84">
        <f>IF(D106&gt;0,D181,0)</f>
        <v>0</v>
      </c>
      <c r="G181" s="106"/>
      <c r="J181" s="114" t="s">
        <v>312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228</v>
      </c>
      <c r="D182" s="83">
        <v>4</v>
      </c>
      <c r="E182" s="82">
        <f>SUM(E183:E186)</f>
        <v>0</v>
      </c>
      <c r="G182" s="106"/>
      <c r="J182" s="114" t="s">
        <v>313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210</v>
      </c>
      <c r="D183" s="84">
        <v>1</v>
      </c>
      <c r="E183" s="84">
        <f>IF(D100=1,D183,0)</f>
        <v>0</v>
      </c>
      <c r="G183" s="106"/>
      <c r="J183" s="111" t="s">
        <v>314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211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212</v>
      </c>
      <c r="D185" s="84">
        <v>3</v>
      </c>
      <c r="E185" s="84">
        <f>IF(D100=3,D185,0)</f>
        <v>0</v>
      </c>
      <c r="G185" s="106"/>
      <c r="J185" s="108" t="s">
        <v>156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213</v>
      </c>
      <c r="D186" s="84">
        <v>4</v>
      </c>
      <c r="E186" s="84">
        <f>IF(D100&gt;=4,D186,0)</f>
        <v>0</v>
      </c>
      <c r="G186" s="106"/>
      <c r="J186" s="110" t="s">
        <v>315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229</v>
      </c>
      <c r="D187" s="82">
        <v>3</v>
      </c>
      <c r="E187" s="82">
        <f>MAX(E188:E189)</f>
        <v>0</v>
      </c>
      <c r="G187" s="106"/>
      <c r="J187" s="110" t="s">
        <v>316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217</v>
      </c>
      <c r="D188" s="84">
        <v>2</v>
      </c>
      <c r="E188" s="84">
        <f>IF(D112&gt;0,D188,0)</f>
        <v>0</v>
      </c>
      <c r="G188" s="106"/>
      <c r="J188" s="116" t="s">
        <v>317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218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160</v>
      </c>
      <c r="O190" s="19"/>
      <c r="P190" s="19"/>
      <c r="Q190" s="117" t="s">
        <v>159</v>
      </c>
      <c r="R190" s="14"/>
      <c r="S190" s="132" t="s">
        <v>161</v>
      </c>
      <c r="T190" s="139" t="s">
        <v>162</v>
      </c>
    </row>
    <row r="191" spans="3:20" x14ac:dyDescent="0.3">
      <c r="G191" s="106"/>
      <c r="J191" s="33"/>
      <c r="K191" s="12"/>
      <c r="L191" s="12"/>
      <c r="M191" s="13"/>
      <c r="N191" s="119" t="s">
        <v>163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164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165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166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167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168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169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170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171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333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172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173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174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334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175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176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177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178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179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180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181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182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183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184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185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186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187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157</v>
      </c>
      <c r="T218" s="123" t="s">
        <v>158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188</v>
      </c>
      <c r="P220" s="126" t="s">
        <v>188</v>
      </c>
      <c r="Q220" s="126" t="s">
        <v>188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189</v>
      </c>
      <c r="P221" s="119" t="s">
        <v>190</v>
      </c>
      <c r="Q221" s="119" t="s">
        <v>191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192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193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194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195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196</v>
      </c>
      <c r="O227" s="20" t="s">
        <v>318</v>
      </c>
      <c r="P227" s="20" t="s">
        <v>319</v>
      </c>
      <c r="Q227" s="20" t="s">
        <v>320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197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198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189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190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191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161</v>
      </c>
      <c r="M234" s="118" t="s">
        <v>162</v>
      </c>
      <c r="N234" s="20" t="s">
        <v>199</v>
      </c>
      <c r="O234" s="20" t="s">
        <v>321</v>
      </c>
      <c r="P234" s="20" t="s">
        <v>322</v>
      </c>
      <c r="Q234" s="20" t="s">
        <v>323</v>
      </c>
      <c r="R234" s="132" t="s">
        <v>324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178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179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180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181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182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183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184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185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120:B122"/>
    <mergeCell ref="B124:D124"/>
    <mergeCell ref="C129:D129"/>
    <mergeCell ref="B157:D157"/>
    <mergeCell ref="J164:K164"/>
  </mergeCells>
  <conditionalFormatting sqref="E38">
    <cfRule type="cellIs" dxfId="272" priority="21" operator="greaterThan">
      <formula>0</formula>
    </cfRule>
  </conditionalFormatting>
  <conditionalFormatting sqref="E43">
    <cfRule type="cellIs" dxfId="271" priority="20" operator="greaterThan">
      <formula>0</formula>
    </cfRule>
  </conditionalFormatting>
  <conditionalFormatting sqref="E52">
    <cfRule type="cellIs" dxfId="270" priority="19" operator="greaterThan">
      <formula>0</formula>
    </cfRule>
  </conditionalFormatting>
  <conditionalFormatting sqref="E55">
    <cfRule type="cellIs" dxfId="269" priority="18" operator="greaterThan">
      <formula>0</formula>
    </cfRule>
  </conditionalFormatting>
  <conditionalFormatting sqref="E65">
    <cfRule type="cellIs" dxfId="268" priority="17" operator="greaterThan">
      <formula>0</formula>
    </cfRule>
  </conditionalFormatting>
  <conditionalFormatting sqref="E77">
    <cfRule type="cellIs" dxfId="267" priority="16" operator="greaterThan">
      <formula>0</formula>
    </cfRule>
  </conditionalFormatting>
  <conditionalFormatting sqref="E81">
    <cfRule type="cellIs" dxfId="266" priority="15" operator="greaterThan">
      <formula>0</formula>
    </cfRule>
  </conditionalFormatting>
  <conditionalFormatting sqref="E85">
    <cfRule type="cellIs" dxfId="265" priority="14" operator="greaterThan">
      <formula>0</formula>
    </cfRule>
  </conditionalFormatting>
  <conditionalFormatting sqref="E95">
    <cfRule type="cellIs" dxfId="264" priority="13" operator="greaterThan">
      <formula>0</formula>
    </cfRule>
  </conditionalFormatting>
  <conditionalFormatting sqref="E102">
    <cfRule type="cellIs" dxfId="263" priority="12" operator="greaterThan">
      <formula>0</formula>
    </cfRule>
  </conditionalFormatting>
  <conditionalFormatting sqref="E105">
    <cfRule type="cellIs" dxfId="262" priority="11" operator="greaterThan">
      <formula>0</formula>
    </cfRule>
  </conditionalFormatting>
  <conditionalFormatting sqref="E108">
    <cfRule type="cellIs" dxfId="261" priority="10" operator="greaterThan">
      <formula>0</formula>
    </cfRule>
  </conditionalFormatting>
  <conditionalFormatting sqref="E111">
    <cfRule type="cellIs" dxfId="260" priority="9" operator="greaterThan">
      <formula>0</formula>
    </cfRule>
  </conditionalFormatting>
  <conditionalFormatting sqref="E114">
    <cfRule type="cellIs" dxfId="259" priority="8" operator="greaterThan">
      <formula>0</formula>
    </cfRule>
  </conditionalFormatting>
  <conditionalFormatting sqref="E156">
    <cfRule type="cellIs" dxfId="258" priority="7" operator="greaterThan">
      <formula>0</formula>
    </cfRule>
  </conditionalFormatting>
  <conditionalFormatting sqref="E149">
    <cfRule type="cellIs" dxfId="257" priority="6" operator="greaterThan">
      <formula>0</formula>
    </cfRule>
  </conditionalFormatting>
  <conditionalFormatting sqref="E147">
    <cfRule type="cellIs" dxfId="256" priority="5" operator="greaterThan">
      <formula>0</formula>
    </cfRule>
  </conditionalFormatting>
  <conditionalFormatting sqref="E130">
    <cfRule type="cellIs" dxfId="255" priority="4" operator="greaterThan">
      <formula>0</formula>
    </cfRule>
  </conditionalFormatting>
  <conditionalFormatting sqref="E129">
    <cfRule type="cellIs" dxfId="254" priority="3" operator="greaterThan">
      <formula>0</formula>
    </cfRule>
  </conditionalFormatting>
  <conditionalFormatting sqref="E155">
    <cfRule type="cellIs" dxfId="253" priority="2" operator="greaterThan">
      <formula>0</formula>
    </cfRule>
  </conditionalFormatting>
  <conditionalFormatting sqref="E89">
    <cfRule type="cellIs" dxfId="252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61</vt:i4>
      </vt:variant>
    </vt:vector>
  </HeadingPairs>
  <TitlesOfParts>
    <vt:vector size="83" baseType="lpstr">
      <vt:lpstr>1К</vt:lpstr>
      <vt:lpstr>Образец 1А</vt:lpstr>
      <vt:lpstr>2К</vt:lpstr>
      <vt:lpstr>3К</vt:lpstr>
      <vt:lpstr>4К</vt:lpstr>
      <vt:lpstr>5К</vt:lpstr>
      <vt:lpstr>6К</vt:lpstr>
      <vt:lpstr>7К</vt:lpstr>
      <vt:lpstr>8К</vt:lpstr>
      <vt:lpstr>9К</vt:lpstr>
      <vt:lpstr>10К</vt:lpstr>
      <vt:lpstr>11К</vt:lpstr>
      <vt:lpstr>12К</vt:lpstr>
      <vt:lpstr>13К</vt:lpstr>
      <vt:lpstr>14К</vt:lpstr>
      <vt:lpstr>15К</vt:lpstr>
      <vt:lpstr>16К</vt:lpstr>
      <vt:lpstr>17К</vt:lpstr>
      <vt:lpstr>18К</vt:lpstr>
      <vt:lpstr>19К</vt:lpstr>
      <vt:lpstr>20К</vt:lpstr>
      <vt:lpstr>Обобщение</vt:lpstr>
      <vt:lpstr>'10К'!_ftn1</vt:lpstr>
      <vt:lpstr>'11К'!_ftn1</vt:lpstr>
      <vt:lpstr>'12К'!_ftn1</vt:lpstr>
      <vt:lpstr>'13К'!_ftn1</vt:lpstr>
      <vt:lpstr>'14К'!_ftn1</vt:lpstr>
      <vt:lpstr>'15К'!_ftn1</vt:lpstr>
      <vt:lpstr>'16К'!_ftn1</vt:lpstr>
      <vt:lpstr>'17К'!_ftn1</vt:lpstr>
      <vt:lpstr>'18К'!_ftn1</vt:lpstr>
      <vt:lpstr>'19К'!_ftn1</vt:lpstr>
      <vt:lpstr>'1К'!_ftn1</vt:lpstr>
      <vt:lpstr>'20К'!_ftn1</vt:lpstr>
      <vt:lpstr>'2К'!_ftn1</vt:lpstr>
      <vt:lpstr>'3К'!_ftn1</vt:lpstr>
      <vt:lpstr>'4К'!_ftn1</vt:lpstr>
      <vt:lpstr>'5К'!_ftn1</vt:lpstr>
      <vt:lpstr>'6К'!_ftn1</vt:lpstr>
      <vt:lpstr>'7К'!_ftn1</vt:lpstr>
      <vt:lpstr>'8К'!_ftn1</vt:lpstr>
      <vt:lpstr>'9К'!_ftn1</vt:lpstr>
      <vt:lpstr>'10К'!_ftnref1</vt:lpstr>
      <vt:lpstr>'11К'!_ftnref1</vt:lpstr>
      <vt:lpstr>'12К'!_ftnref1</vt:lpstr>
      <vt:lpstr>'13К'!_ftnref1</vt:lpstr>
      <vt:lpstr>'14К'!_ftnref1</vt:lpstr>
      <vt:lpstr>'15К'!_ftnref1</vt:lpstr>
      <vt:lpstr>'16К'!_ftnref1</vt:lpstr>
      <vt:lpstr>'17К'!_ftnref1</vt:lpstr>
      <vt:lpstr>'18К'!_ftnref1</vt:lpstr>
      <vt:lpstr>'19К'!_ftnref1</vt:lpstr>
      <vt:lpstr>'1К'!_ftnref1</vt:lpstr>
      <vt:lpstr>'20К'!_ftnref1</vt:lpstr>
      <vt:lpstr>'2К'!_ftnref1</vt:lpstr>
      <vt:lpstr>'3К'!_ftnref1</vt:lpstr>
      <vt:lpstr>'4К'!_ftnref1</vt:lpstr>
      <vt:lpstr>'5К'!_ftnref1</vt:lpstr>
      <vt:lpstr>'6К'!_ftnref1</vt:lpstr>
      <vt:lpstr>'7К'!_ftnref1</vt:lpstr>
      <vt:lpstr>'8К'!_ftnref1</vt:lpstr>
      <vt:lpstr>'9К'!_ftnref1</vt:lpstr>
      <vt:lpstr>'10К'!Print_Area</vt:lpstr>
      <vt:lpstr>'11К'!Print_Area</vt:lpstr>
      <vt:lpstr>'12К'!Print_Area</vt:lpstr>
      <vt:lpstr>'13К'!Print_Area</vt:lpstr>
      <vt:lpstr>'14К'!Print_Area</vt:lpstr>
      <vt:lpstr>'15К'!Print_Area</vt:lpstr>
      <vt:lpstr>'16К'!Print_Area</vt:lpstr>
      <vt:lpstr>'17К'!Print_Area</vt:lpstr>
      <vt:lpstr>'18К'!Print_Area</vt:lpstr>
      <vt:lpstr>'19К'!Print_Area</vt:lpstr>
      <vt:lpstr>'1К'!Print_Area</vt:lpstr>
      <vt:lpstr>'20К'!Print_Area</vt:lpstr>
      <vt:lpstr>'2К'!Print_Area</vt:lpstr>
      <vt:lpstr>'3К'!Print_Area</vt:lpstr>
      <vt:lpstr>'4К'!Print_Area</vt:lpstr>
      <vt:lpstr>'5К'!Print_Area</vt:lpstr>
      <vt:lpstr>'6К'!Print_Area</vt:lpstr>
      <vt:lpstr>'7К'!Print_Area</vt:lpstr>
      <vt:lpstr>'8К'!Print_Area</vt:lpstr>
      <vt:lpstr>'9К'!Print_Area</vt:lpstr>
      <vt:lpstr>'Образец 1А'!Print_Area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</cp:lastModifiedBy>
  <cp:lastPrinted>2020-03-30T11:44:37Z</cp:lastPrinted>
  <dcterms:created xsi:type="dcterms:W3CDTF">2015-06-05T18:17:20Z</dcterms:created>
  <dcterms:modified xsi:type="dcterms:W3CDTF">2020-05-13T07:51:15Z</dcterms:modified>
</cp:coreProperties>
</file>