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1"/>
  </bookViews>
  <sheets>
    <sheet name="СМЕТКА_ПЪТНА" sheetId="1" r:id="rId1"/>
    <sheet name="СМЕТКА_ОБОБЩЕНА" sheetId="2" r:id="rId2"/>
  </sheets>
  <definedNames>
    <definedName name="_xlnm.Print_Area" localSheetId="1">'СМЕТКА_ОБОБЩЕНА'!$A$1:$F$136</definedName>
    <definedName name="_xlnm.Print_Area" localSheetId="0">'СМЕТКА_ПЪТНА'!$A$1:$G$137</definedName>
    <definedName name="_xlnm.Print_Titles" localSheetId="1">'СМЕТКА_ОБОБЩЕНА'!$8:$8</definedName>
    <definedName name="_xlnm.Print_Titles" localSheetId="0">'СМЕТКА_ПЪТНА'!$8:$8</definedName>
  </definedNames>
  <calcPr fullCalcOnLoad="1"/>
</workbook>
</file>

<file path=xl/sharedStrings.xml><?xml version="1.0" encoding="utf-8"?>
<sst xmlns="http://schemas.openxmlformats.org/spreadsheetml/2006/main" count="303" uniqueCount="127">
  <si>
    <t>мярка</t>
  </si>
  <si>
    <t>к-во</t>
  </si>
  <si>
    <t>м</t>
  </si>
  <si>
    <t>Сметка 1  Земни работи</t>
  </si>
  <si>
    <t>НАИМЕНОВАНИЕ НА ВИДОВЕТЕ РАБОТИ</t>
  </si>
  <si>
    <t>Всичко:</t>
  </si>
  <si>
    <t>Сметка 2  Пътни работи</t>
  </si>
  <si>
    <t>ПОДРОБНА КОЛИЧЕСТВЕНА СМЕТКА</t>
  </si>
  <si>
    <t>м2</t>
  </si>
  <si>
    <t>т</t>
  </si>
  <si>
    <t>Сметка 4  Организация на движението</t>
  </si>
  <si>
    <t>бр</t>
  </si>
  <si>
    <t>Съставил:</t>
  </si>
  <si>
    <t>Сметка 5  Временна организация на движението</t>
  </si>
  <si>
    <t>Част:   ПЪТНА</t>
  </si>
  <si>
    <t>№</t>
  </si>
  <si>
    <t>Разваляне на съществуващи бетонови бордюри, включително натоварване, превоз, разтоварване на депо и всички свързани с това разходи</t>
  </si>
  <si>
    <t>Фрезоване на съществуваща асфалтобетонова настилка, вкл. натоварване, превоз и разтоварване на депо</t>
  </si>
  <si>
    <t>дължина</t>
  </si>
  <si>
    <t>ширина</t>
  </si>
  <si>
    <t>височина</t>
  </si>
  <si>
    <t xml:space="preserve">Доставка и полагане на единична предпазна ограда, включително всички свързани с това разходи </t>
  </si>
  <si>
    <t xml:space="preserve">Доставка и полагане на плътен асфалтобетон тип "А", включително всички свързани с това разходи </t>
  </si>
  <si>
    <t xml:space="preserve">Направа на битумен разлив за връзка с различна ширина, включително всички свързани с това разходи </t>
  </si>
  <si>
    <t>Доставка и полагане на хоризонтална маркировка от боя  с перли, включително всички свързани с това разходи</t>
  </si>
  <si>
    <t xml:space="preserve">знак № А23 </t>
  </si>
  <si>
    <t>/ инж. К. ЗАХАРИЕВА /</t>
  </si>
  <si>
    <t>ДО УЛ. "ИЛИЯНСКО ШОСЕ"</t>
  </si>
  <si>
    <t>РЕМОНТ НА ТРАНСПОРТЕН ВЪЗЕЛ "НАДЕЖДА" И БУЛ. "РОЖЕН"</t>
  </si>
  <si>
    <t>Демонтаж на съществуваща единична еластична ограда, включително натоварване, превоз, разтоварване на депо и всички свързани с това разходи</t>
  </si>
  <si>
    <t>Доставка и полагане на неплътен асфалтобетон /биндер/, включително  всички свързани с това разходи</t>
  </si>
  <si>
    <t>м3 х 2.4</t>
  </si>
  <si>
    <t>Доставка и монтаж на стандартни пътни знаци, включително всички свързани с това разходи</t>
  </si>
  <si>
    <t>Доставка и полагане на бетонови бордюри с размер 18/35, включително всички свързани с това разходи</t>
  </si>
  <si>
    <t>ЛЯВО ПЛАТНО</t>
  </si>
  <si>
    <t xml:space="preserve"> - дясно преди моста от км 0+000 до км 0+010</t>
  </si>
  <si>
    <t>ДЯСНО ПЛАТНО</t>
  </si>
  <si>
    <t xml:space="preserve"> - Съгласно  Таблица №6 - ляво платно</t>
  </si>
  <si>
    <t xml:space="preserve"> - Съгласно  Таблица №6 - дясно платно</t>
  </si>
  <si>
    <t xml:space="preserve"> - разд. ивица преди моста от км 0+000 до км 0+020</t>
  </si>
  <si>
    <t xml:space="preserve"> - разд. ивица след моста от км 0+041 до км 0+060</t>
  </si>
  <si>
    <t xml:space="preserve"> - дясно след моста от км 0+066 до км 0+072</t>
  </si>
  <si>
    <t xml:space="preserve"> - разд. ивица след моста от км 0+060 до км 0+072</t>
  </si>
  <si>
    <t>Демонтаж на съществуваща двойна еластична ограда, включително натоварване, превоз, разтоварване на депо и всички свързани с това разходи</t>
  </si>
  <si>
    <t xml:space="preserve"> - от км 0+000 до км 0+017  - дясно платно</t>
  </si>
  <si>
    <t xml:space="preserve"> - от км 0+060 до км 0+0072 - дясно платно</t>
  </si>
  <si>
    <t xml:space="preserve">Доставка и полагане на двойна предпазна ограда, включително всички свързани с това разходи </t>
  </si>
  <si>
    <t xml:space="preserve"> - дясно след моста от км 0+064 до км 0+074</t>
  </si>
  <si>
    <t xml:space="preserve"> - разд. ивица преди моста </t>
  </si>
  <si>
    <t xml:space="preserve"> - дясно преди моста</t>
  </si>
  <si>
    <t xml:space="preserve"> - дясно след моста</t>
  </si>
  <si>
    <t xml:space="preserve"> - разд. ивица преди моста</t>
  </si>
  <si>
    <t xml:space="preserve"> - разд. ивица след моста</t>
  </si>
  <si>
    <t xml:space="preserve"> - от км 0+000 до км 0+008 - ляво платно</t>
  </si>
  <si>
    <t xml:space="preserve"> - от км 0+050 до км 0+074 - ляво платно</t>
  </si>
  <si>
    <t xml:space="preserve"> - допълнително фрезоване между зелени площи</t>
  </si>
  <si>
    <t xml:space="preserve"> - допълнително количество - ляво платно</t>
  </si>
  <si>
    <t xml:space="preserve"> - допълнително количество - дясно платно</t>
  </si>
  <si>
    <t xml:space="preserve"> - Единична непрекъсната линия 0.15м</t>
  </si>
  <si>
    <t xml:space="preserve"> - Единична непрекъсната линия 2 х 0.10м</t>
  </si>
  <si>
    <t xml:space="preserve"> - Единична прекъсната линия 0.10/3/6</t>
  </si>
  <si>
    <t>бр х 1.21</t>
  </si>
  <si>
    <t>бр х 1.55</t>
  </si>
  <si>
    <t>бр х 2.19</t>
  </si>
  <si>
    <t>Стрелки за предварително указване посоки на движение тип М11</t>
  </si>
  <si>
    <t>бр х 2.00</t>
  </si>
  <si>
    <t>Стрелки за указване посоките на движение тип М10</t>
  </si>
  <si>
    <t>Сметка 3  Асфалтови  работи</t>
  </si>
  <si>
    <t>знак № С16 - мигаща жълта светлина</t>
  </si>
  <si>
    <t>Доставка и монтаж на стълбове с дължина до 3.00м за стандартни знаци, вкл.всички свързани с това разходи</t>
  </si>
  <si>
    <t>знак № А9</t>
  </si>
  <si>
    <t>знак № А8</t>
  </si>
  <si>
    <t>знак № А7</t>
  </si>
  <si>
    <t>знак № В24</t>
  </si>
  <si>
    <t>знак № В26</t>
  </si>
  <si>
    <t>знак № Г9</t>
  </si>
  <si>
    <t>знак № Г10</t>
  </si>
  <si>
    <t>знак № С4.2</t>
  </si>
  <si>
    <t>знак № С4.1</t>
  </si>
  <si>
    <t>бр х 0.35</t>
  </si>
  <si>
    <t>бр х 0.38</t>
  </si>
  <si>
    <t>бр х 0.25</t>
  </si>
  <si>
    <t>ОБОБЩЕНА КОЛИЧЕСТВЕНА СМЕТКА</t>
  </si>
  <si>
    <r>
      <t xml:space="preserve">НАДЛЕЗ ПО УЛ. "202" НАД ТРАМВАЙНИТЕ И Ж.П. ЛИНИИ </t>
    </r>
    <r>
      <rPr>
        <b/>
        <sz val="9"/>
        <rFont val="Times New Roman"/>
        <family val="1"/>
      </rPr>
      <t>( МОСТ  №5</t>
    </r>
    <r>
      <rPr>
        <b/>
        <sz val="9"/>
        <rFont val="Times New Roman"/>
        <family val="1"/>
      </rPr>
      <t xml:space="preserve"> )</t>
    </r>
  </si>
  <si>
    <t xml:space="preserve">Доставка и полагане на хумус, включително всички свързани с това разходи </t>
  </si>
  <si>
    <t>м3</t>
  </si>
  <si>
    <t>м2 х 0.10</t>
  </si>
  <si>
    <t>Разваляне на асфалтобетонова настилка и превоз на депо</t>
  </si>
  <si>
    <t>Разваляне на предпазен бетон и превоз на депо</t>
  </si>
  <si>
    <t>Разваляне на хидроизолация и превоз на депо</t>
  </si>
  <si>
    <t>Разваляне на изравнителен бетон и превоз на депо</t>
  </si>
  <si>
    <t>Разваляне на стоманобетон и превоз на депо</t>
  </si>
  <si>
    <t>Демонтиране на стоманен парапет и превоз на депо</t>
  </si>
  <si>
    <t>Демонтиране на тротоар от бетонови плочи и превоз на депо</t>
  </si>
  <si>
    <t>Демонтиране на дилатационни фуги - скрит тип</t>
  </si>
  <si>
    <t>Доставка и полагане на плътен асфалтобетон 0/5 за подравняване</t>
  </si>
  <si>
    <t>Мастик</t>
  </si>
  <si>
    <t>Сметка 6  Ремонтни работи при големи съоръжения</t>
  </si>
  <si>
    <t>Излят на място бетон В 15 - подложен</t>
  </si>
  <si>
    <t>Излят на място бетон В 35 за изравнителна плоча</t>
  </si>
  <si>
    <t>Излят на място бетон В 35 за тротоарните блокове</t>
  </si>
  <si>
    <t>Армировка клас А III</t>
  </si>
  <si>
    <t>Хидроизолация върху пътната плоча</t>
  </si>
  <si>
    <t>кг</t>
  </si>
  <si>
    <t>Единична предпазна ограда ПОС/2.0</t>
  </si>
  <si>
    <t>Стоманен парапет с височина 0.90м</t>
  </si>
  <si>
    <t>PVC тръби, БДС 12996-86, с диаметър 110мм.</t>
  </si>
  <si>
    <t>Предпазни платна над електрифицитаните ж.п. линии включително : ремонт, почистване, защита, боядисване и монтаж и всички свързани с това материали и дейности</t>
  </si>
  <si>
    <t>Двоина предпазна ограда ПОС/2.0</t>
  </si>
  <si>
    <t>Анкериране на дюбели в пътната плоча</t>
  </si>
  <si>
    <t>Дилатационни фуги-скрит тип с дилатация до 20мм</t>
  </si>
  <si>
    <t>Ремонт на локални повреди по пътната плоча и главните греди</t>
  </si>
  <si>
    <t>Ремонт на локални повреди по долното строене</t>
  </si>
  <si>
    <t>Ремонт при връзките между подпорните стени</t>
  </si>
  <si>
    <t>Почистване на армировъчни пръти от корозия до здрав материал</t>
  </si>
  <si>
    <t>Възстановяване на бетоновото покритиена оголената армировка</t>
  </si>
  <si>
    <t>Защитно покритие върху тротоарните блокове</t>
  </si>
  <si>
    <t xml:space="preserve">Влакови, трамвайни и ел.прозорци при разваляне и ремонт на тротоарните блокове 
</t>
  </si>
  <si>
    <t>лв</t>
  </si>
  <si>
    <t>Разваляне на бетон и превоз на депо</t>
  </si>
  <si>
    <t>Демонтиране на двойна стоманена предпазна ограда и превоз на депо</t>
  </si>
  <si>
    <t>Демонтиране на  бетонови бордюри и превоз на депо</t>
  </si>
  <si>
    <t>Доставка и полагане на плътен асфалтобетон тип A за износващ пласт</t>
  </si>
  <si>
    <t>ед. цена</t>
  </si>
  <si>
    <t>стойност</t>
  </si>
  <si>
    <t>ПБЗ</t>
  </si>
  <si>
    <t>Авторски надзор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</si>
</sst>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"/>
    <numFmt numFmtId="165" formatCode="#,##0.0"/>
    <numFmt numFmtId="166" formatCode="0.0"/>
    <numFmt numFmtId="167" formatCode="0.000"/>
    <numFmt numFmtId="168" formatCode="#,##0\ _л_в"/>
  </numFmts>
  <fonts count="11">
    <font>
      <sz val="10"/>
      <name val="Arial"/>
      <family val="0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name val="Timok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 quotePrefix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horizontal="center"/>
    </xf>
    <xf numFmtId="4" fontId="4" fillId="0" borderId="6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9" xfId="0" applyFont="1" applyBorder="1" applyAlignment="1">
      <alignment horizontal="right"/>
    </xf>
    <xf numFmtId="4" fontId="6" fillId="0" borderId="7" xfId="0" applyNumberFormat="1" applyFont="1" applyBorder="1" applyAlignment="1">
      <alignment/>
    </xf>
    <xf numFmtId="0" fontId="4" fillId="0" borderId="9" xfId="0" applyFont="1" applyBorder="1" applyAlignment="1" quotePrefix="1">
      <alignment horizontal="center"/>
    </xf>
    <xf numFmtId="4" fontId="4" fillId="0" borderId="9" xfId="0" applyNumberFormat="1" applyFont="1" applyBorder="1" applyAlignment="1">
      <alignment/>
    </xf>
    <xf numFmtId="4" fontId="4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horizontal="left"/>
    </xf>
    <xf numFmtId="4" fontId="6" fillId="0" borderId="10" xfId="0" applyNumberFormat="1" applyFont="1" applyBorder="1" applyAlignment="1">
      <alignment/>
    </xf>
    <xf numFmtId="0" fontId="6" fillId="0" borderId="9" xfId="0" applyFont="1" applyBorder="1" applyAlignment="1" quotePrefix="1">
      <alignment/>
    </xf>
    <xf numFmtId="3" fontId="4" fillId="0" borderId="9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vertical="top"/>
    </xf>
    <xf numFmtId="2" fontId="4" fillId="0" borderId="13" xfId="0" applyNumberFormat="1" applyFont="1" applyBorder="1" applyAlignment="1">
      <alignment/>
    </xf>
    <xf numFmtId="0" fontId="4" fillId="0" borderId="9" xfId="0" applyFont="1" applyBorder="1" applyAlignment="1">
      <alignment horizontal="justify" vertical="top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2" fontId="6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8" xfId="0" applyFont="1" applyFill="1" applyBorder="1" applyAlignment="1">
      <alignment vertical="top"/>
    </xf>
    <xf numFmtId="0" fontId="4" fillId="0" borderId="9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4" fillId="0" borderId="9" xfId="0" applyFont="1" applyFill="1" applyBorder="1" applyAlignment="1" quotePrefix="1">
      <alignment/>
    </xf>
    <xf numFmtId="4" fontId="4" fillId="0" borderId="7" xfId="0" applyNumberFormat="1" applyFont="1" applyFill="1" applyBorder="1" applyAlignment="1">
      <alignment/>
    </xf>
    <xf numFmtId="4" fontId="4" fillId="0" borderId="9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167" fontId="4" fillId="0" borderId="9" xfId="0" applyNumberFormat="1" applyFont="1" applyBorder="1" applyAlignment="1">
      <alignment/>
    </xf>
    <xf numFmtId="0" fontId="8" fillId="0" borderId="9" xfId="0" applyFont="1" applyBorder="1" applyAlignment="1">
      <alignment horizontal="justify" vertical="top"/>
    </xf>
    <xf numFmtId="0" fontId="8" fillId="0" borderId="9" xfId="0" applyFont="1" applyBorder="1" applyAlignment="1">
      <alignment/>
    </xf>
    <xf numFmtId="0" fontId="4" fillId="0" borderId="13" xfId="0" applyFont="1" applyBorder="1" applyAlignment="1">
      <alignment horizontal="left"/>
    </xf>
    <xf numFmtId="1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" fontId="4" fillId="0" borderId="7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4" fillId="0" borderId="9" xfId="0" applyFont="1" applyBorder="1" applyAlignment="1">
      <alignment horizontal="justify" vertical="justify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justify" vertical="justify" wrapText="1"/>
    </xf>
    <xf numFmtId="0" fontId="4" fillId="0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justify" wrapText="1"/>
    </xf>
    <xf numFmtId="0" fontId="4" fillId="0" borderId="27" xfId="0" applyFont="1" applyFill="1" applyBorder="1" applyAlignment="1">
      <alignment horizontal="justify" vertical="justify" wrapText="1"/>
    </xf>
    <xf numFmtId="0" fontId="4" fillId="0" borderId="9" xfId="0" applyFont="1" applyFill="1" applyBorder="1" applyAlignment="1">
      <alignment horizontal="left" vertical="center" wrapText="1"/>
    </xf>
    <xf numFmtId="168" fontId="6" fillId="0" borderId="10" xfId="19" applyNumberFormat="1" applyFont="1" applyBorder="1" applyAlignment="1">
      <alignment/>
      <protection/>
    </xf>
    <xf numFmtId="0" fontId="4" fillId="2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 quotePrefix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0" xfId="0" applyFont="1" applyFill="1" applyBorder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168" fontId="6" fillId="0" borderId="9" xfId="19" applyNumberFormat="1" applyFont="1" applyBorder="1" applyAlignment="1">
      <alignment/>
      <protection/>
    </xf>
    <xf numFmtId="168" fontId="6" fillId="0" borderId="13" xfId="19" applyNumberFormat="1" applyFont="1" applyBorder="1" applyAlignment="1">
      <alignment/>
      <protection/>
    </xf>
    <xf numFmtId="168" fontId="6" fillId="0" borderId="26" xfId="19" applyNumberFormat="1" applyFont="1" applyBorder="1" applyAlignment="1">
      <alignment/>
      <protection/>
    </xf>
    <xf numFmtId="3" fontId="6" fillId="0" borderId="2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352425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352425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workbookViewId="0" topLeftCell="A10">
      <selection activeCell="D13" sqref="D13"/>
    </sheetView>
  </sheetViews>
  <sheetFormatPr defaultColWidth="9.140625" defaultRowHeight="12.75"/>
  <cols>
    <col min="1" max="1" width="6.140625" style="3" customWidth="1"/>
    <col min="2" max="2" width="45.8515625" style="3" customWidth="1"/>
    <col min="3" max="3" width="5.8515625" style="3" customWidth="1"/>
    <col min="4" max="4" width="8.421875" style="3" customWidth="1"/>
    <col min="5" max="6" width="9.140625" style="3" customWidth="1"/>
    <col min="7" max="7" width="11.140625" style="3" customWidth="1"/>
    <col min="8" max="16384" width="9.140625" style="3" customWidth="1"/>
  </cols>
  <sheetData>
    <row r="1" spans="1:16" ht="13.5" customHeight="1">
      <c r="A1" s="122" t="s">
        <v>28</v>
      </c>
      <c r="B1" s="122"/>
      <c r="C1" s="122"/>
      <c r="D1" s="122"/>
      <c r="E1" s="122"/>
      <c r="F1" s="122"/>
      <c r="G1" s="122"/>
      <c r="H1" s="1"/>
      <c r="I1" s="1"/>
      <c r="J1" s="1"/>
      <c r="K1" s="1"/>
      <c r="L1" s="1"/>
      <c r="M1" s="1"/>
      <c r="N1" s="1"/>
      <c r="O1" s="1"/>
      <c r="P1" s="2"/>
    </row>
    <row r="2" spans="1:16" ht="13.5" customHeight="1">
      <c r="A2" s="122" t="s">
        <v>27</v>
      </c>
      <c r="B2" s="122"/>
      <c r="C2" s="122"/>
      <c r="D2" s="122"/>
      <c r="E2" s="122"/>
      <c r="F2" s="122"/>
      <c r="G2" s="122"/>
      <c r="H2" s="1"/>
      <c r="I2" s="1"/>
      <c r="J2" s="1"/>
      <c r="K2" s="1"/>
      <c r="L2" s="1"/>
      <c r="M2" s="1"/>
      <c r="N2" s="1"/>
      <c r="O2" s="1"/>
      <c r="P2" s="2"/>
    </row>
    <row r="3" spans="1:16" ht="13.5" customHeight="1" thickBot="1">
      <c r="A3" s="4"/>
      <c r="B3" s="123" t="s">
        <v>83</v>
      </c>
      <c r="C3" s="123"/>
      <c r="D3" s="123"/>
      <c r="E3" s="123"/>
      <c r="F3" s="123"/>
      <c r="G3" s="123"/>
      <c r="H3" s="1"/>
      <c r="I3" s="1"/>
      <c r="J3" s="1"/>
      <c r="K3" s="1"/>
      <c r="L3" s="1"/>
      <c r="M3" s="1"/>
      <c r="N3" s="1"/>
      <c r="O3" s="1"/>
      <c r="P3" s="2"/>
    </row>
    <row r="4" spans="1:7" ht="15.75">
      <c r="A4" s="5"/>
      <c r="B4" s="5"/>
      <c r="C4" s="5"/>
      <c r="D4" s="5"/>
      <c r="E4" s="5"/>
      <c r="F4" s="5"/>
      <c r="G4" s="5"/>
    </row>
    <row r="5" spans="1:7" ht="15.75">
      <c r="A5" s="5"/>
      <c r="B5" s="5"/>
      <c r="C5" s="5"/>
      <c r="D5" s="5"/>
      <c r="E5" s="5"/>
      <c r="F5" s="5"/>
      <c r="G5" s="5"/>
    </row>
    <row r="6" spans="1:7" ht="18.75">
      <c r="A6" s="120" t="s">
        <v>7</v>
      </c>
      <c r="B6" s="121"/>
      <c r="C6" s="121"/>
      <c r="D6" s="121"/>
      <c r="E6" s="121"/>
      <c r="F6" s="121"/>
      <c r="G6" s="121"/>
    </row>
    <row r="7" ht="13.5" thickBot="1">
      <c r="B7" s="6"/>
    </row>
    <row r="8" spans="1:7" ht="30" customHeight="1" thickBot="1">
      <c r="A8" s="7" t="s">
        <v>15</v>
      </c>
      <c r="B8" s="8" t="s">
        <v>4</v>
      </c>
      <c r="C8" s="8" t="s">
        <v>0</v>
      </c>
      <c r="D8" s="8" t="s">
        <v>18</v>
      </c>
      <c r="E8" s="8" t="s">
        <v>19</v>
      </c>
      <c r="F8" s="8" t="s">
        <v>20</v>
      </c>
      <c r="G8" s="9" t="s">
        <v>1</v>
      </c>
    </row>
    <row r="9" spans="1:7" s="10" customFormat="1" ht="12.75">
      <c r="A9" s="48"/>
      <c r="B9" s="49"/>
      <c r="C9" s="49"/>
      <c r="D9" s="49"/>
      <c r="E9" s="49"/>
      <c r="F9" s="49"/>
      <c r="G9" s="50"/>
    </row>
    <row r="10" spans="1:7" ht="12.75" customHeight="1">
      <c r="A10" s="12"/>
      <c r="B10" s="13" t="s">
        <v>14</v>
      </c>
      <c r="C10" s="14"/>
      <c r="D10" s="14"/>
      <c r="E10" s="14"/>
      <c r="F10" s="14"/>
      <c r="G10" s="15"/>
    </row>
    <row r="11" spans="1:7" ht="12.75">
      <c r="A11" s="16"/>
      <c r="B11" s="17" t="s">
        <v>3</v>
      </c>
      <c r="C11" s="18"/>
      <c r="D11" s="18"/>
      <c r="E11" s="18"/>
      <c r="F11" s="18"/>
      <c r="G11" s="19"/>
    </row>
    <row r="12" spans="1:7" ht="12.75">
      <c r="A12" s="20"/>
      <c r="B12" s="18"/>
      <c r="C12" s="28"/>
      <c r="D12" s="22"/>
      <c r="E12" s="22"/>
      <c r="F12" s="22"/>
      <c r="G12" s="24"/>
    </row>
    <row r="13" spans="1:7" ht="38.25">
      <c r="A13" s="20">
        <v>1</v>
      </c>
      <c r="B13" s="47" t="s">
        <v>16</v>
      </c>
      <c r="C13" s="21" t="s">
        <v>2</v>
      </c>
      <c r="D13" s="29"/>
      <c r="E13" s="29"/>
      <c r="F13" s="30"/>
      <c r="G13" s="24"/>
    </row>
    <row r="14" spans="1:7" s="10" customFormat="1" ht="12.75">
      <c r="A14" s="67"/>
      <c r="B14" s="68" t="s">
        <v>34</v>
      </c>
      <c r="C14" s="69"/>
      <c r="D14" s="70"/>
      <c r="E14" s="70"/>
      <c r="F14" s="82"/>
      <c r="G14" s="81"/>
    </row>
    <row r="15" spans="1:7" s="10" customFormat="1" ht="12.75">
      <c r="A15" s="67"/>
      <c r="B15" s="73" t="s">
        <v>35</v>
      </c>
      <c r="C15" s="69" t="s">
        <v>2</v>
      </c>
      <c r="D15" s="70">
        <v>10</v>
      </c>
      <c r="E15" s="70"/>
      <c r="F15" s="70"/>
      <c r="G15" s="81">
        <f>D15</f>
        <v>10</v>
      </c>
    </row>
    <row r="16" spans="1:7" s="10" customFormat="1" ht="12.75">
      <c r="A16" s="67"/>
      <c r="B16" s="73" t="s">
        <v>47</v>
      </c>
      <c r="C16" s="69" t="s">
        <v>2</v>
      </c>
      <c r="D16" s="70">
        <v>10</v>
      </c>
      <c r="E16" s="70"/>
      <c r="F16" s="70"/>
      <c r="G16" s="81">
        <f>D16</f>
        <v>10</v>
      </c>
    </row>
    <row r="17" spans="1:7" s="10" customFormat="1" ht="12.75">
      <c r="A17" s="67"/>
      <c r="B17" s="73" t="s">
        <v>39</v>
      </c>
      <c r="C17" s="69" t="s">
        <v>2</v>
      </c>
      <c r="D17" s="70">
        <v>20</v>
      </c>
      <c r="E17" s="70"/>
      <c r="F17" s="70"/>
      <c r="G17" s="81">
        <f>D17</f>
        <v>20</v>
      </c>
    </row>
    <row r="18" spans="1:7" s="10" customFormat="1" ht="12.75">
      <c r="A18" s="67"/>
      <c r="B18" s="73" t="s">
        <v>40</v>
      </c>
      <c r="C18" s="69" t="s">
        <v>2</v>
      </c>
      <c r="D18" s="70">
        <f>62-5</f>
        <v>57</v>
      </c>
      <c r="E18" s="70"/>
      <c r="F18" s="70"/>
      <c r="G18" s="81">
        <f>D18</f>
        <v>57</v>
      </c>
    </row>
    <row r="19" spans="1:7" ht="12.75">
      <c r="A19" s="20"/>
      <c r="B19" s="47" t="s">
        <v>36</v>
      </c>
      <c r="C19" s="21"/>
      <c r="D19" s="29"/>
      <c r="E19" s="29"/>
      <c r="F19" s="29"/>
      <c r="G19" s="24"/>
    </row>
    <row r="20" spans="1:7" ht="12.75">
      <c r="A20" s="20"/>
      <c r="B20" s="18" t="s">
        <v>35</v>
      </c>
      <c r="C20" s="21" t="s">
        <v>2</v>
      </c>
      <c r="D20" s="29">
        <v>10</v>
      </c>
      <c r="E20" s="29"/>
      <c r="F20" s="29"/>
      <c r="G20" s="24">
        <f>D20</f>
        <v>10</v>
      </c>
    </row>
    <row r="21" spans="1:7" ht="12.75">
      <c r="A21" s="20"/>
      <c r="B21" s="18" t="s">
        <v>41</v>
      </c>
      <c r="C21" s="21" t="s">
        <v>2</v>
      </c>
      <c r="D21" s="29">
        <v>6</v>
      </c>
      <c r="E21" s="29"/>
      <c r="F21" s="29"/>
      <c r="G21" s="24">
        <f>D21</f>
        <v>6</v>
      </c>
    </row>
    <row r="22" spans="1:7" ht="12.75">
      <c r="A22" s="20"/>
      <c r="B22" s="18" t="s">
        <v>48</v>
      </c>
      <c r="C22" s="21" t="s">
        <v>2</v>
      </c>
      <c r="D22" s="29">
        <v>22</v>
      </c>
      <c r="E22" s="29"/>
      <c r="F22" s="29"/>
      <c r="G22" s="24">
        <f>D22</f>
        <v>22</v>
      </c>
    </row>
    <row r="23" spans="1:7" ht="13.5" thickBot="1">
      <c r="A23" s="20"/>
      <c r="B23" s="18" t="s">
        <v>42</v>
      </c>
      <c r="C23" s="21" t="s">
        <v>2</v>
      </c>
      <c r="D23" s="29">
        <v>12</v>
      </c>
      <c r="E23" s="29"/>
      <c r="F23" s="29"/>
      <c r="G23" s="25">
        <f>D23</f>
        <v>12</v>
      </c>
    </row>
    <row r="24" spans="1:7" ht="12.75">
      <c r="A24" s="20"/>
      <c r="B24" s="26" t="s">
        <v>5</v>
      </c>
      <c r="C24" s="21" t="s">
        <v>2</v>
      </c>
      <c r="D24" s="29"/>
      <c r="E24" s="29"/>
      <c r="F24" s="29"/>
      <c r="G24" s="27">
        <f>SUM(G15:G23)</f>
        <v>147</v>
      </c>
    </row>
    <row r="25" spans="1:7" ht="12.75">
      <c r="A25" s="20"/>
      <c r="B25" s="26"/>
      <c r="C25" s="21"/>
      <c r="D25" s="29"/>
      <c r="E25" s="29"/>
      <c r="F25" s="29"/>
      <c r="G25" s="27"/>
    </row>
    <row r="26" spans="1:7" ht="42.75" customHeight="1">
      <c r="A26" s="20">
        <v>2</v>
      </c>
      <c r="B26" s="47" t="s">
        <v>29</v>
      </c>
      <c r="C26" s="21" t="s">
        <v>2</v>
      </c>
      <c r="D26" s="29"/>
      <c r="E26" s="29"/>
      <c r="F26" s="29"/>
      <c r="G26" s="32"/>
    </row>
    <row r="27" spans="1:7" s="10" customFormat="1" ht="12.75">
      <c r="A27" s="67"/>
      <c r="B27" s="68" t="s">
        <v>34</v>
      </c>
      <c r="C27" s="69"/>
      <c r="D27" s="70"/>
      <c r="E27" s="70"/>
      <c r="F27" s="70"/>
      <c r="G27" s="83"/>
    </row>
    <row r="28" spans="1:7" s="10" customFormat="1" ht="12.75">
      <c r="A28" s="67"/>
      <c r="B28" s="73" t="s">
        <v>49</v>
      </c>
      <c r="C28" s="69" t="s">
        <v>2</v>
      </c>
      <c r="D28" s="70">
        <v>12</v>
      </c>
      <c r="E28" s="70"/>
      <c r="F28" s="70"/>
      <c r="G28" s="71">
        <f>D28</f>
        <v>12</v>
      </c>
    </row>
    <row r="29" spans="1:7" ht="12.75">
      <c r="A29" s="20"/>
      <c r="B29" s="47" t="s">
        <v>36</v>
      </c>
      <c r="C29" s="21"/>
      <c r="D29" s="29"/>
      <c r="E29" s="29"/>
      <c r="F29" s="29"/>
      <c r="G29" s="23"/>
    </row>
    <row r="30" spans="1:7" ht="12.75">
      <c r="A30" s="20"/>
      <c r="B30" s="18" t="s">
        <v>49</v>
      </c>
      <c r="C30" s="21" t="s">
        <v>2</v>
      </c>
      <c r="D30" s="29">
        <v>12</v>
      </c>
      <c r="E30" s="29"/>
      <c r="F30" s="29"/>
      <c r="G30" s="23">
        <f>D30</f>
        <v>12</v>
      </c>
    </row>
    <row r="31" spans="1:7" ht="13.5" thickBot="1">
      <c r="A31" s="20"/>
      <c r="B31" s="18" t="s">
        <v>50</v>
      </c>
      <c r="C31" s="21" t="s">
        <v>2</v>
      </c>
      <c r="D31" s="29">
        <v>8</v>
      </c>
      <c r="E31" s="29"/>
      <c r="F31" s="29"/>
      <c r="G31" s="25">
        <f>D31</f>
        <v>8</v>
      </c>
    </row>
    <row r="32" spans="1:7" ht="12.75">
      <c r="A32" s="20"/>
      <c r="B32" s="26" t="s">
        <v>5</v>
      </c>
      <c r="C32" s="21" t="s">
        <v>2</v>
      </c>
      <c r="D32" s="29"/>
      <c r="E32" s="29"/>
      <c r="F32" s="29"/>
      <c r="G32" s="27">
        <f>SUM(G28:G31)</f>
        <v>32</v>
      </c>
    </row>
    <row r="33" spans="1:7" ht="12.75">
      <c r="A33" s="20"/>
      <c r="B33" s="26"/>
      <c r="C33" s="21"/>
      <c r="D33" s="29"/>
      <c r="E33" s="29"/>
      <c r="F33" s="29"/>
      <c r="G33" s="32"/>
    </row>
    <row r="34" spans="1:7" ht="42.75" customHeight="1">
      <c r="A34" s="20">
        <v>2</v>
      </c>
      <c r="B34" s="47" t="s">
        <v>43</v>
      </c>
      <c r="C34" s="21" t="s">
        <v>2</v>
      </c>
      <c r="D34" s="29"/>
      <c r="E34" s="29"/>
      <c r="F34" s="29"/>
      <c r="G34" s="32"/>
    </row>
    <row r="35" spans="1:7" ht="12.75">
      <c r="A35" s="20"/>
      <c r="B35" s="47" t="s">
        <v>36</v>
      </c>
      <c r="C35" s="21"/>
      <c r="D35" s="29"/>
      <c r="E35" s="29"/>
      <c r="F35" s="29"/>
      <c r="G35" s="32"/>
    </row>
    <row r="36" spans="1:7" ht="12.75">
      <c r="A36" s="20"/>
      <c r="B36" s="18" t="s">
        <v>51</v>
      </c>
      <c r="C36" s="21" t="s">
        <v>2</v>
      </c>
      <c r="D36" s="29">
        <v>8</v>
      </c>
      <c r="E36" s="29"/>
      <c r="F36" s="29"/>
      <c r="G36" s="23">
        <f>D36</f>
        <v>8</v>
      </c>
    </row>
    <row r="37" spans="1:7" ht="13.5" thickBot="1">
      <c r="A37" s="20"/>
      <c r="B37" s="18" t="s">
        <v>52</v>
      </c>
      <c r="C37" s="21" t="s">
        <v>2</v>
      </c>
      <c r="D37" s="29">
        <v>12</v>
      </c>
      <c r="E37" s="29"/>
      <c r="F37" s="29"/>
      <c r="G37" s="25">
        <f>D37</f>
        <v>12</v>
      </c>
    </row>
    <row r="38" spans="1:7" s="10" customFormat="1" ht="12.75">
      <c r="A38" s="67"/>
      <c r="B38" s="75" t="s">
        <v>5</v>
      </c>
      <c r="C38" s="69" t="s">
        <v>2</v>
      </c>
      <c r="D38" s="70"/>
      <c r="E38" s="70"/>
      <c r="F38" s="70"/>
      <c r="G38" s="77">
        <f>SUM(G36:G37)</f>
        <v>20</v>
      </c>
    </row>
    <row r="39" spans="1:7" s="10" customFormat="1" ht="12.75">
      <c r="A39" s="67"/>
      <c r="B39" s="68"/>
      <c r="C39" s="69"/>
      <c r="D39" s="70"/>
      <c r="E39" s="70"/>
      <c r="F39" s="70"/>
      <c r="G39" s="71"/>
    </row>
    <row r="40" spans="1:7" s="10" customFormat="1" ht="32.25" customHeight="1">
      <c r="A40" s="67">
        <v>3</v>
      </c>
      <c r="B40" s="68" t="s">
        <v>17</v>
      </c>
      <c r="C40" s="69" t="s">
        <v>8</v>
      </c>
      <c r="D40" s="70"/>
      <c r="E40" s="70"/>
      <c r="F40" s="70"/>
      <c r="G40" s="71"/>
    </row>
    <row r="41" spans="1:7" s="10" customFormat="1" ht="12.75">
      <c r="A41" s="67"/>
      <c r="B41" s="72" t="s">
        <v>53</v>
      </c>
      <c r="C41" s="69" t="s">
        <v>8</v>
      </c>
      <c r="D41" s="70">
        <v>8</v>
      </c>
      <c r="E41" s="70">
        <v>11</v>
      </c>
      <c r="F41" s="70"/>
      <c r="G41" s="71">
        <f>E41*D41</f>
        <v>88</v>
      </c>
    </row>
    <row r="42" spans="1:7" s="10" customFormat="1" ht="12.75">
      <c r="A42" s="67"/>
      <c r="B42" s="73" t="s">
        <v>54</v>
      </c>
      <c r="C42" s="69" t="s">
        <v>8</v>
      </c>
      <c r="D42" s="70">
        <f>74-50</f>
        <v>24</v>
      </c>
      <c r="E42" s="70">
        <v>4</v>
      </c>
      <c r="F42" s="70"/>
      <c r="G42" s="71">
        <f>E42*D42</f>
        <v>96</v>
      </c>
    </row>
    <row r="43" spans="1:7" s="10" customFormat="1" ht="12.75">
      <c r="A43" s="67"/>
      <c r="B43" s="73" t="s">
        <v>55</v>
      </c>
      <c r="C43" s="69" t="s">
        <v>8</v>
      </c>
      <c r="D43" s="70">
        <v>40</v>
      </c>
      <c r="E43" s="70"/>
      <c r="F43" s="70"/>
      <c r="G43" s="71">
        <f>D43</f>
        <v>40</v>
      </c>
    </row>
    <row r="44" spans="1:7" s="10" customFormat="1" ht="12.75">
      <c r="A44" s="67"/>
      <c r="B44" s="73" t="s">
        <v>44</v>
      </c>
      <c r="C44" s="69" t="s">
        <v>8</v>
      </c>
      <c r="D44" s="70">
        <v>17</v>
      </c>
      <c r="E44" s="70">
        <v>4</v>
      </c>
      <c r="F44" s="70"/>
      <c r="G44" s="71">
        <f>E44*D44</f>
        <v>68</v>
      </c>
    </row>
    <row r="45" spans="1:7" s="10" customFormat="1" ht="13.5" thickBot="1">
      <c r="A45" s="67"/>
      <c r="B45" s="73" t="s">
        <v>45</v>
      </c>
      <c r="C45" s="69" t="s">
        <v>8</v>
      </c>
      <c r="D45" s="70">
        <f>72-60</f>
        <v>12</v>
      </c>
      <c r="E45" s="70">
        <v>5.25</v>
      </c>
      <c r="F45" s="70"/>
      <c r="G45" s="74">
        <f>E45*D45</f>
        <v>63</v>
      </c>
    </row>
    <row r="46" spans="1:7" s="10" customFormat="1" ht="12.75">
      <c r="A46" s="67"/>
      <c r="B46" s="75" t="s">
        <v>5</v>
      </c>
      <c r="C46" s="69" t="s">
        <v>8</v>
      </c>
      <c r="D46" s="70"/>
      <c r="E46" s="70"/>
      <c r="F46" s="70"/>
      <c r="G46" s="76">
        <f>SUM(G41:G45)</f>
        <v>355</v>
      </c>
    </row>
    <row r="47" spans="1:7" s="10" customFormat="1" ht="12.75">
      <c r="A47" s="67"/>
      <c r="B47" s="75"/>
      <c r="C47" s="69"/>
      <c r="D47" s="70"/>
      <c r="E47" s="70"/>
      <c r="F47" s="70"/>
      <c r="G47" s="77"/>
    </row>
    <row r="48" spans="1:7" s="10" customFormat="1" ht="25.5">
      <c r="A48" s="67">
        <v>4</v>
      </c>
      <c r="B48" s="68" t="s">
        <v>84</v>
      </c>
      <c r="C48" s="69" t="s">
        <v>85</v>
      </c>
      <c r="D48" s="70">
        <v>60</v>
      </c>
      <c r="E48" s="70">
        <v>1</v>
      </c>
      <c r="F48" s="70">
        <v>0.1</v>
      </c>
      <c r="G48" s="92">
        <f>F48*E48*D48</f>
        <v>6</v>
      </c>
    </row>
    <row r="49" spans="1:7" s="10" customFormat="1" ht="12.75">
      <c r="A49" s="67"/>
      <c r="B49" s="68"/>
      <c r="C49" s="69" t="s">
        <v>85</v>
      </c>
      <c r="D49" s="70">
        <v>147</v>
      </c>
      <c r="E49" s="70">
        <v>1.5</v>
      </c>
      <c r="F49" s="70">
        <v>0.1</v>
      </c>
      <c r="G49" s="92">
        <f>F49*E49*D49</f>
        <v>22.050000000000004</v>
      </c>
    </row>
    <row r="50" spans="1:7" s="10" customFormat="1" ht="13.5" thickBot="1">
      <c r="A50" s="67"/>
      <c r="B50" s="68"/>
      <c r="C50" s="69" t="s">
        <v>85</v>
      </c>
      <c r="D50" s="70">
        <f>56+74+25</f>
        <v>155</v>
      </c>
      <c r="E50" s="70" t="s">
        <v>86</v>
      </c>
      <c r="F50" s="70"/>
      <c r="G50" s="93">
        <f>D50*0.1</f>
        <v>15.5</v>
      </c>
    </row>
    <row r="51" spans="1:7" s="10" customFormat="1" ht="12.75">
      <c r="A51" s="67"/>
      <c r="B51" s="75" t="s">
        <v>5</v>
      </c>
      <c r="C51" s="69" t="s">
        <v>85</v>
      </c>
      <c r="D51" s="70"/>
      <c r="E51" s="70"/>
      <c r="F51" s="70"/>
      <c r="G51" s="77">
        <f>SUM(G48:G50)</f>
        <v>43.550000000000004</v>
      </c>
    </row>
    <row r="52" spans="1:7" s="10" customFormat="1" ht="12.75">
      <c r="A52" s="67"/>
      <c r="B52" s="75"/>
      <c r="C52" s="69"/>
      <c r="D52" s="70"/>
      <c r="E52" s="70"/>
      <c r="F52" s="70"/>
      <c r="G52" s="77"/>
    </row>
    <row r="53" spans="1:7" s="10" customFormat="1" ht="12.75">
      <c r="A53" s="78"/>
      <c r="B53" s="79" t="s">
        <v>6</v>
      </c>
      <c r="C53" s="80"/>
      <c r="D53" s="70"/>
      <c r="E53" s="70"/>
      <c r="F53" s="70"/>
      <c r="G53" s="71"/>
    </row>
    <row r="54" spans="1:7" s="10" customFormat="1" ht="12.75">
      <c r="A54" s="78"/>
      <c r="B54" s="79"/>
      <c r="C54" s="80"/>
      <c r="D54" s="70"/>
      <c r="E54" s="70"/>
      <c r="F54" s="70"/>
      <c r="G54" s="81"/>
    </row>
    <row r="55" spans="1:7" s="10" customFormat="1" ht="29.25" customHeight="1">
      <c r="A55" s="67">
        <v>1</v>
      </c>
      <c r="B55" s="68" t="s">
        <v>33</v>
      </c>
      <c r="C55" s="69" t="s">
        <v>2</v>
      </c>
      <c r="D55" s="70"/>
      <c r="E55" s="70"/>
      <c r="F55" s="70"/>
      <c r="G55" s="81"/>
    </row>
    <row r="56" spans="1:7" s="10" customFormat="1" ht="12.75">
      <c r="A56" s="67"/>
      <c r="B56" s="68" t="s">
        <v>34</v>
      </c>
      <c r="C56" s="69"/>
      <c r="D56" s="70"/>
      <c r="E56" s="70"/>
      <c r="F56" s="82"/>
      <c r="G56" s="81"/>
    </row>
    <row r="57" spans="1:7" s="10" customFormat="1" ht="12.75">
      <c r="A57" s="67"/>
      <c r="B57" s="73" t="s">
        <v>35</v>
      </c>
      <c r="C57" s="69" t="s">
        <v>2</v>
      </c>
      <c r="D57" s="70">
        <v>10</v>
      </c>
      <c r="E57" s="70"/>
      <c r="F57" s="70"/>
      <c r="G57" s="81">
        <f>D57</f>
        <v>10</v>
      </c>
    </row>
    <row r="58" spans="1:7" s="10" customFormat="1" ht="12.75">
      <c r="A58" s="67"/>
      <c r="B58" s="73" t="s">
        <v>47</v>
      </c>
      <c r="C58" s="69" t="s">
        <v>2</v>
      </c>
      <c r="D58" s="70">
        <v>10</v>
      </c>
      <c r="E58" s="70"/>
      <c r="F58" s="70"/>
      <c r="G58" s="81">
        <f>D58</f>
        <v>10</v>
      </c>
    </row>
    <row r="59" spans="1:7" s="10" customFormat="1" ht="12.75">
      <c r="A59" s="67"/>
      <c r="B59" s="73" t="s">
        <v>39</v>
      </c>
      <c r="C59" s="69" t="s">
        <v>2</v>
      </c>
      <c r="D59" s="70">
        <v>20</v>
      </c>
      <c r="E59" s="70"/>
      <c r="F59" s="70"/>
      <c r="G59" s="81">
        <f>D59</f>
        <v>20</v>
      </c>
    </row>
    <row r="60" spans="1:7" s="10" customFormat="1" ht="12.75">
      <c r="A60" s="67"/>
      <c r="B60" s="73" t="s">
        <v>40</v>
      </c>
      <c r="C60" s="69" t="s">
        <v>2</v>
      </c>
      <c r="D60" s="70">
        <f>62-5</f>
        <v>57</v>
      </c>
      <c r="E60" s="70"/>
      <c r="F60" s="70"/>
      <c r="G60" s="81">
        <f>D60</f>
        <v>57</v>
      </c>
    </row>
    <row r="61" spans="1:7" ht="12.75">
      <c r="A61" s="20"/>
      <c r="B61" s="47" t="s">
        <v>36</v>
      </c>
      <c r="C61" s="21"/>
      <c r="D61" s="29"/>
      <c r="E61" s="29"/>
      <c r="F61" s="29"/>
      <c r="G61" s="24"/>
    </row>
    <row r="62" spans="1:7" ht="12.75">
      <c r="A62" s="20"/>
      <c r="B62" s="18" t="s">
        <v>35</v>
      </c>
      <c r="C62" s="21" t="s">
        <v>2</v>
      </c>
      <c r="D62" s="29">
        <v>10</v>
      </c>
      <c r="E62" s="29"/>
      <c r="F62" s="29"/>
      <c r="G62" s="24">
        <f>D62</f>
        <v>10</v>
      </c>
    </row>
    <row r="63" spans="1:7" ht="12.75">
      <c r="A63" s="20"/>
      <c r="B63" s="18" t="s">
        <v>41</v>
      </c>
      <c r="C63" s="21" t="s">
        <v>2</v>
      </c>
      <c r="D63" s="29">
        <v>6</v>
      </c>
      <c r="E63" s="29"/>
      <c r="F63" s="29"/>
      <c r="G63" s="24">
        <f>D63</f>
        <v>6</v>
      </c>
    </row>
    <row r="64" spans="1:7" ht="12.75">
      <c r="A64" s="20"/>
      <c r="B64" s="18" t="s">
        <v>48</v>
      </c>
      <c r="C64" s="21" t="s">
        <v>2</v>
      </c>
      <c r="D64" s="29">
        <v>22</v>
      </c>
      <c r="E64" s="29"/>
      <c r="F64" s="29"/>
      <c r="G64" s="24">
        <f>D64</f>
        <v>22</v>
      </c>
    </row>
    <row r="65" spans="1:7" ht="13.5" thickBot="1">
      <c r="A65" s="20"/>
      <c r="B65" s="18" t="s">
        <v>42</v>
      </c>
      <c r="C65" s="21" t="s">
        <v>2</v>
      </c>
      <c r="D65" s="29">
        <v>12</v>
      </c>
      <c r="E65" s="29"/>
      <c r="F65" s="29"/>
      <c r="G65" s="25">
        <f>D65</f>
        <v>12</v>
      </c>
    </row>
    <row r="66" spans="1:7" ht="12.75">
      <c r="A66" s="20"/>
      <c r="B66" s="26" t="s">
        <v>5</v>
      </c>
      <c r="C66" s="21" t="s">
        <v>2</v>
      </c>
      <c r="D66" s="29"/>
      <c r="E66" s="29"/>
      <c r="F66" s="29"/>
      <c r="G66" s="27">
        <f>SUM(G57:G65)</f>
        <v>147</v>
      </c>
    </row>
    <row r="67" spans="1:7" ht="12.75">
      <c r="A67" s="20"/>
      <c r="B67" s="26"/>
      <c r="C67" s="21"/>
      <c r="D67" s="29"/>
      <c r="E67" s="29"/>
      <c r="F67" s="29"/>
      <c r="G67" s="27"/>
    </row>
    <row r="68" spans="1:7" ht="25.5">
      <c r="A68" s="20">
        <v>2</v>
      </c>
      <c r="B68" s="47" t="s">
        <v>21</v>
      </c>
      <c r="C68" s="21" t="s">
        <v>2</v>
      </c>
      <c r="D68" s="29">
        <v>32</v>
      </c>
      <c r="E68" s="29"/>
      <c r="F68" s="29"/>
      <c r="G68" s="27">
        <f>D68</f>
        <v>32</v>
      </c>
    </row>
    <row r="69" spans="1:7" ht="12.75">
      <c r="A69" s="16"/>
      <c r="B69" s="18"/>
      <c r="C69" s="21"/>
      <c r="D69" s="29"/>
      <c r="E69" s="29"/>
      <c r="F69" s="29"/>
      <c r="G69" s="23"/>
    </row>
    <row r="70" spans="1:7" ht="12.75">
      <c r="A70" s="16"/>
      <c r="B70" s="18"/>
      <c r="C70" s="21"/>
      <c r="D70" s="29"/>
      <c r="E70" s="29"/>
      <c r="F70" s="29"/>
      <c r="G70" s="23"/>
    </row>
    <row r="71" spans="1:7" ht="25.5">
      <c r="A71" s="20">
        <v>2</v>
      </c>
      <c r="B71" s="47" t="s">
        <v>46</v>
      </c>
      <c r="C71" s="21" t="s">
        <v>2</v>
      </c>
      <c r="D71" s="29">
        <v>20</v>
      </c>
      <c r="E71" s="29"/>
      <c r="F71" s="29"/>
      <c r="G71" s="27">
        <f>D71</f>
        <v>20</v>
      </c>
    </row>
    <row r="72" spans="1:7" ht="12.75">
      <c r="A72" s="20"/>
      <c r="B72" s="47"/>
      <c r="C72" s="21"/>
      <c r="D72" s="29"/>
      <c r="E72" s="29"/>
      <c r="F72" s="29"/>
      <c r="G72" s="27"/>
    </row>
    <row r="73" spans="1:7" ht="12.75">
      <c r="A73" s="20"/>
      <c r="B73" s="79" t="s">
        <v>67</v>
      </c>
      <c r="C73" s="21"/>
      <c r="D73" s="29"/>
      <c r="E73" s="29"/>
      <c r="F73" s="29"/>
      <c r="G73" s="27"/>
    </row>
    <row r="74" spans="1:7" ht="12.75">
      <c r="A74" s="16"/>
      <c r="B74" s="33"/>
      <c r="C74" s="21"/>
      <c r="D74" s="29"/>
      <c r="E74" s="29"/>
      <c r="F74" s="29"/>
      <c r="G74" s="23"/>
    </row>
    <row r="75" spans="1:7" ht="25.5">
      <c r="A75" s="20">
        <v>1</v>
      </c>
      <c r="B75" s="47" t="s">
        <v>22</v>
      </c>
      <c r="C75" s="21"/>
      <c r="D75" s="29"/>
      <c r="E75" s="29"/>
      <c r="F75" s="29"/>
      <c r="G75" s="32"/>
    </row>
    <row r="76" spans="1:7" ht="12.75">
      <c r="A76" s="16"/>
      <c r="B76" s="31" t="s">
        <v>37</v>
      </c>
      <c r="C76" s="21" t="s">
        <v>8</v>
      </c>
      <c r="D76" s="29">
        <v>360.9</v>
      </c>
      <c r="E76" s="29"/>
      <c r="F76" s="29"/>
      <c r="G76" s="24">
        <f>D76</f>
        <v>360.9</v>
      </c>
    </row>
    <row r="77" spans="1:7" ht="12.75">
      <c r="A77" s="16"/>
      <c r="B77" s="31" t="s">
        <v>56</v>
      </c>
      <c r="C77" s="21" t="s">
        <v>8</v>
      </c>
      <c r="D77" s="29">
        <v>51.12</v>
      </c>
      <c r="E77" s="29"/>
      <c r="F77" s="29"/>
      <c r="G77" s="24">
        <f>D77</f>
        <v>51.12</v>
      </c>
    </row>
    <row r="78" spans="1:7" ht="12.75">
      <c r="A78" s="16"/>
      <c r="B78" s="31" t="s">
        <v>38</v>
      </c>
      <c r="C78" s="21" t="s">
        <v>8</v>
      </c>
      <c r="D78" s="29">
        <v>519.2</v>
      </c>
      <c r="E78" s="29"/>
      <c r="F78" s="29"/>
      <c r="G78" s="24">
        <f>D78</f>
        <v>519.2</v>
      </c>
    </row>
    <row r="79" spans="1:7" ht="13.5" thickBot="1">
      <c r="A79" s="16"/>
      <c r="B79" s="31" t="s">
        <v>57</v>
      </c>
      <c r="C79" s="21" t="s">
        <v>8</v>
      </c>
      <c r="D79" s="29">
        <v>46.68</v>
      </c>
      <c r="E79" s="29"/>
      <c r="F79" s="29"/>
      <c r="G79" s="25">
        <f>D79</f>
        <v>46.68</v>
      </c>
    </row>
    <row r="80" spans="1:7" ht="12.75">
      <c r="A80" s="16"/>
      <c r="B80" s="26" t="s">
        <v>5</v>
      </c>
      <c r="C80" s="21" t="s">
        <v>8</v>
      </c>
      <c r="D80" s="29"/>
      <c r="E80" s="29"/>
      <c r="F80" s="29"/>
      <c r="G80" s="27">
        <f>SUM(G76:G79)</f>
        <v>977.9</v>
      </c>
    </row>
    <row r="81" spans="1:7" ht="12.75">
      <c r="A81" s="16"/>
      <c r="B81" s="31"/>
      <c r="C81" s="21"/>
      <c r="D81" s="29"/>
      <c r="E81" s="29"/>
      <c r="F81" s="29"/>
      <c r="G81" s="27"/>
    </row>
    <row r="82" spans="1:7" ht="30.75" customHeight="1">
      <c r="A82" s="20">
        <v>2</v>
      </c>
      <c r="B82" s="47" t="s">
        <v>30</v>
      </c>
      <c r="C82" s="21"/>
      <c r="D82" s="29"/>
      <c r="E82" s="29"/>
      <c r="F82" s="29"/>
      <c r="G82" s="27"/>
    </row>
    <row r="83" spans="1:7" ht="12.75">
      <c r="A83" s="16"/>
      <c r="B83" s="31" t="s">
        <v>37</v>
      </c>
      <c r="C83" s="21" t="s">
        <v>9</v>
      </c>
      <c r="D83" s="29">
        <v>0.21</v>
      </c>
      <c r="E83" s="29" t="s">
        <v>31</v>
      </c>
      <c r="F83" s="29"/>
      <c r="G83" s="23">
        <f>D83*2.4</f>
        <v>0.504</v>
      </c>
    </row>
    <row r="84" spans="1:7" ht="12.75">
      <c r="A84" s="16"/>
      <c r="B84" s="31" t="s">
        <v>38</v>
      </c>
      <c r="C84" s="21" t="s">
        <v>9</v>
      </c>
      <c r="D84" s="29">
        <f>1+1.89</f>
        <v>2.8899999999999997</v>
      </c>
      <c r="E84" s="29" t="s">
        <v>31</v>
      </c>
      <c r="F84" s="29"/>
      <c r="G84" s="23">
        <f>D84*2.4</f>
        <v>6.935999999999999</v>
      </c>
    </row>
    <row r="85" spans="1:7" ht="13.5" thickBot="1">
      <c r="A85" s="16"/>
      <c r="B85" s="31" t="s">
        <v>57</v>
      </c>
      <c r="C85" s="21" t="s">
        <v>9</v>
      </c>
      <c r="D85" s="29">
        <v>2.9</v>
      </c>
      <c r="E85" s="29" t="s">
        <v>31</v>
      </c>
      <c r="F85" s="29"/>
      <c r="G85" s="25">
        <f>D85*2.4</f>
        <v>6.96</v>
      </c>
    </row>
    <row r="86" spans="1:7" ht="12.75">
      <c r="A86" s="16"/>
      <c r="B86" s="26" t="s">
        <v>5</v>
      </c>
      <c r="C86" s="21" t="s">
        <v>9</v>
      </c>
      <c r="D86" s="29"/>
      <c r="E86" s="29"/>
      <c r="F86" s="29"/>
      <c r="G86" s="27">
        <f>SUM(G83:G85)</f>
        <v>14.399999999999999</v>
      </c>
    </row>
    <row r="87" spans="1:7" ht="12.75">
      <c r="A87" s="16"/>
      <c r="B87" s="31"/>
      <c r="C87" s="21"/>
      <c r="D87" s="29"/>
      <c r="E87" s="29"/>
      <c r="F87" s="29"/>
      <c r="G87" s="23"/>
    </row>
    <row r="88" spans="1:7" ht="25.5">
      <c r="A88" s="20">
        <v>3</v>
      </c>
      <c r="B88" s="47" t="s">
        <v>23</v>
      </c>
      <c r="C88" s="21" t="s">
        <v>8</v>
      </c>
      <c r="D88" s="29"/>
      <c r="E88" s="29"/>
      <c r="F88" s="29"/>
      <c r="G88" s="27">
        <v>2000</v>
      </c>
    </row>
    <row r="89" spans="1:7" ht="13.5" customHeight="1">
      <c r="A89" s="16"/>
      <c r="B89" s="31"/>
      <c r="C89" s="21"/>
      <c r="D89" s="34"/>
      <c r="E89" s="34"/>
      <c r="F89" s="34"/>
      <c r="G89" s="32"/>
    </row>
    <row r="90" spans="1:7" ht="12.75">
      <c r="A90" s="16"/>
      <c r="B90" s="17" t="s">
        <v>10</v>
      </c>
      <c r="C90" s="18"/>
      <c r="D90" s="18"/>
      <c r="E90" s="18"/>
      <c r="F90" s="18"/>
      <c r="G90" s="19"/>
    </row>
    <row r="91" spans="1:7" ht="12.75">
      <c r="A91" s="16"/>
      <c r="B91" s="18"/>
      <c r="C91" s="18"/>
      <c r="D91" s="18"/>
      <c r="E91" s="18"/>
      <c r="F91" s="18"/>
      <c r="G91" s="19"/>
    </row>
    <row r="92" spans="1:7" ht="29.25" customHeight="1">
      <c r="A92" s="20">
        <v>3</v>
      </c>
      <c r="B92" s="47" t="s">
        <v>24</v>
      </c>
      <c r="C92" s="18"/>
      <c r="D92" s="18"/>
      <c r="E92" s="18"/>
      <c r="F92" s="18"/>
      <c r="G92" s="19"/>
    </row>
    <row r="93" spans="1:7" ht="12.75">
      <c r="A93" s="16"/>
      <c r="B93" s="47" t="s">
        <v>58</v>
      </c>
      <c r="C93" s="21" t="s">
        <v>8</v>
      </c>
      <c r="D93" s="35">
        <f>130*4</f>
        <v>520</v>
      </c>
      <c r="E93" s="18">
        <v>0.15</v>
      </c>
      <c r="F93" s="18"/>
      <c r="G93" s="36">
        <f>E93*D93</f>
        <v>78</v>
      </c>
    </row>
    <row r="94" spans="1:7" ht="12.75">
      <c r="A94" s="16"/>
      <c r="B94" s="47" t="s">
        <v>59</v>
      </c>
      <c r="C94" s="21" t="s">
        <v>8</v>
      </c>
      <c r="D94" s="35">
        <f>100*2</f>
        <v>200</v>
      </c>
      <c r="E94" s="35">
        <v>0.1</v>
      </c>
      <c r="F94" s="18"/>
      <c r="G94" s="36">
        <f>E94*D94</f>
        <v>20</v>
      </c>
    </row>
    <row r="95" spans="1:7" ht="12.75">
      <c r="A95" s="16"/>
      <c r="B95" s="47" t="s">
        <v>60</v>
      </c>
      <c r="C95" s="21" t="s">
        <v>8</v>
      </c>
      <c r="D95" s="35">
        <f>130*5</f>
        <v>650</v>
      </c>
      <c r="E95" s="35">
        <v>0.1</v>
      </c>
      <c r="F95" s="84">
        <v>0.333</v>
      </c>
      <c r="G95" s="36">
        <f>D95*E95*F95</f>
        <v>21.645</v>
      </c>
    </row>
    <row r="96" spans="1:7" ht="12.75">
      <c r="A96" s="16"/>
      <c r="B96" s="86" t="s">
        <v>66</v>
      </c>
      <c r="C96" s="21"/>
      <c r="D96" s="18"/>
      <c r="E96" s="18"/>
      <c r="F96" s="18"/>
      <c r="G96" s="19"/>
    </row>
    <row r="97" spans="1:7" ht="12.75">
      <c r="A97" s="16"/>
      <c r="B97" s="18"/>
      <c r="C97" s="21" t="s">
        <v>8</v>
      </c>
      <c r="D97" s="26">
        <v>8</v>
      </c>
      <c r="E97" s="18" t="s">
        <v>61</v>
      </c>
      <c r="F97" s="18"/>
      <c r="G97" s="36">
        <f>D97*1.21</f>
        <v>9.68</v>
      </c>
    </row>
    <row r="98" spans="1:7" ht="12.75">
      <c r="A98" s="16"/>
      <c r="B98" s="18"/>
      <c r="C98" s="21" t="s">
        <v>8</v>
      </c>
      <c r="D98" s="26">
        <v>3</v>
      </c>
      <c r="E98" s="31" t="s">
        <v>62</v>
      </c>
      <c r="F98" s="21"/>
      <c r="G98" s="19">
        <f>D98*1.55</f>
        <v>4.65</v>
      </c>
    </row>
    <row r="99" spans="1:7" ht="12.75">
      <c r="A99" s="16"/>
      <c r="B99" s="18"/>
      <c r="C99" s="21" t="s">
        <v>8</v>
      </c>
      <c r="D99" s="26">
        <v>1</v>
      </c>
      <c r="E99" s="31" t="s">
        <v>63</v>
      </c>
      <c r="F99" s="21"/>
      <c r="G99" s="36">
        <f>D99*2.19</f>
        <v>2.19</v>
      </c>
    </row>
    <row r="100" spans="1:7" ht="25.5">
      <c r="A100" s="16"/>
      <c r="B100" s="85" t="s">
        <v>64</v>
      </c>
      <c r="C100" s="21"/>
      <c r="D100" s="18"/>
      <c r="E100" s="18"/>
      <c r="F100" s="26"/>
      <c r="G100" s="36"/>
    </row>
    <row r="101" spans="1:7" ht="13.5" thickBot="1">
      <c r="A101" s="16"/>
      <c r="B101" s="18"/>
      <c r="C101" s="57" t="s">
        <v>8</v>
      </c>
      <c r="D101" s="60">
        <v>2</v>
      </c>
      <c r="E101" s="60" t="s">
        <v>65</v>
      </c>
      <c r="F101" s="60"/>
      <c r="G101" s="37">
        <f>D101*2</f>
        <v>4</v>
      </c>
    </row>
    <row r="102" spans="1:7" ht="12.75">
      <c r="A102" s="51"/>
      <c r="B102" s="54" t="s">
        <v>5</v>
      </c>
      <c r="C102" s="57" t="s">
        <v>8</v>
      </c>
      <c r="D102" s="60"/>
      <c r="E102" s="60"/>
      <c r="F102" s="60"/>
      <c r="G102" s="38">
        <f>SUM(G93:G101)</f>
        <v>140.165</v>
      </c>
    </row>
    <row r="103" spans="1:7" ht="12.75">
      <c r="A103" s="62"/>
      <c r="B103" s="53"/>
      <c r="C103" s="56"/>
      <c r="D103" s="59"/>
      <c r="E103" s="59"/>
      <c r="F103" s="59"/>
      <c r="G103" s="63"/>
    </row>
    <row r="104" spans="1:7" ht="12.75">
      <c r="A104" s="52"/>
      <c r="B104" s="55" t="s">
        <v>13</v>
      </c>
      <c r="C104" s="58"/>
      <c r="D104" s="61"/>
      <c r="E104" s="61"/>
      <c r="F104" s="60"/>
      <c r="G104" s="43"/>
    </row>
    <row r="105" spans="1:7" ht="12.75">
      <c r="A105" s="52"/>
      <c r="B105" s="54"/>
      <c r="C105" s="57"/>
      <c r="D105" s="60"/>
      <c r="E105" s="18"/>
      <c r="F105" s="42"/>
      <c r="G105" s="43"/>
    </row>
    <row r="106" spans="1:7" ht="27.75" customHeight="1">
      <c r="A106" s="45">
        <v>1</v>
      </c>
      <c r="B106" s="47" t="s">
        <v>32</v>
      </c>
      <c r="C106" s="41"/>
      <c r="D106" s="42"/>
      <c r="E106" s="42"/>
      <c r="F106" s="42"/>
      <c r="G106" s="43"/>
    </row>
    <row r="107" spans="1:7" ht="12.75">
      <c r="A107" s="45"/>
      <c r="B107" s="18" t="s">
        <v>72</v>
      </c>
      <c r="C107" s="41" t="s">
        <v>8</v>
      </c>
      <c r="D107" s="42">
        <v>2</v>
      </c>
      <c r="E107" s="18" t="s">
        <v>79</v>
      </c>
      <c r="F107" s="42"/>
      <c r="G107" s="89">
        <f>D107*0.35</f>
        <v>0.7</v>
      </c>
    </row>
    <row r="108" spans="1:7" ht="12.75">
      <c r="A108" s="45"/>
      <c r="B108" s="18" t="s">
        <v>71</v>
      </c>
      <c r="C108" s="41" t="s">
        <v>8</v>
      </c>
      <c r="D108" s="42">
        <v>1</v>
      </c>
      <c r="E108" s="18" t="s">
        <v>79</v>
      </c>
      <c r="F108" s="42"/>
      <c r="G108" s="89">
        <f>D108*0.35</f>
        <v>0.35</v>
      </c>
    </row>
    <row r="109" spans="1:7" ht="12.75">
      <c r="A109" s="45"/>
      <c r="B109" s="18" t="s">
        <v>70</v>
      </c>
      <c r="C109" s="41" t="s">
        <v>8</v>
      </c>
      <c r="D109" s="42">
        <v>3</v>
      </c>
      <c r="E109" s="18" t="s">
        <v>79</v>
      </c>
      <c r="F109" s="42"/>
      <c r="G109" s="89">
        <f>D109*0.35</f>
        <v>1.0499999999999998</v>
      </c>
    </row>
    <row r="110" spans="1:7" ht="12.75">
      <c r="A110" s="40"/>
      <c r="B110" s="18" t="s">
        <v>25</v>
      </c>
      <c r="C110" s="41" t="s">
        <v>8</v>
      </c>
      <c r="D110" s="42">
        <v>1</v>
      </c>
      <c r="E110" s="18" t="s">
        <v>79</v>
      </c>
      <c r="F110" s="42"/>
      <c r="G110" s="89">
        <f>D110*0.35</f>
        <v>0.35</v>
      </c>
    </row>
    <row r="111" spans="1:7" ht="12.75">
      <c r="A111" s="40"/>
      <c r="B111" s="18" t="s">
        <v>73</v>
      </c>
      <c r="C111" s="41" t="s">
        <v>8</v>
      </c>
      <c r="D111" s="42">
        <v>1</v>
      </c>
      <c r="E111" s="18" t="s">
        <v>80</v>
      </c>
      <c r="F111" s="42"/>
      <c r="G111" s="89">
        <f>D111*0.38</f>
        <v>0.38</v>
      </c>
    </row>
    <row r="112" spans="1:7" ht="12.75">
      <c r="A112" s="40"/>
      <c r="B112" s="18" t="s">
        <v>74</v>
      </c>
      <c r="C112" s="41" t="s">
        <v>8</v>
      </c>
      <c r="D112" s="42">
        <v>1</v>
      </c>
      <c r="E112" s="18" t="s">
        <v>80</v>
      </c>
      <c r="F112" s="46"/>
      <c r="G112" s="89">
        <f>D112*0.38</f>
        <v>0.38</v>
      </c>
    </row>
    <row r="113" spans="1:7" ht="12.75">
      <c r="A113" s="40"/>
      <c r="B113" s="18" t="s">
        <v>75</v>
      </c>
      <c r="C113" s="41" t="s">
        <v>8</v>
      </c>
      <c r="D113" s="42">
        <v>16</v>
      </c>
      <c r="E113" s="18" t="s">
        <v>80</v>
      </c>
      <c r="F113" s="46"/>
      <c r="G113" s="89">
        <f>D113*0.38</f>
        <v>6.08</v>
      </c>
    </row>
    <row r="114" spans="1:7" ht="12.75">
      <c r="A114" s="40"/>
      <c r="B114" s="18" t="s">
        <v>76</v>
      </c>
      <c r="C114" s="41" t="s">
        <v>8</v>
      </c>
      <c r="D114" s="42">
        <v>19</v>
      </c>
      <c r="E114" s="18" t="s">
        <v>80</v>
      </c>
      <c r="F114" s="46"/>
      <c r="G114" s="89">
        <f>D114*0.38</f>
        <v>7.22</v>
      </c>
    </row>
    <row r="115" spans="1:7" ht="12.75">
      <c r="A115" s="40"/>
      <c r="B115" s="18" t="s">
        <v>78</v>
      </c>
      <c r="C115" s="41" t="s">
        <v>8</v>
      </c>
      <c r="D115" s="42">
        <v>16</v>
      </c>
      <c r="E115" s="18" t="s">
        <v>81</v>
      </c>
      <c r="F115" s="46"/>
      <c r="G115" s="90">
        <f>D115*0.25</f>
        <v>4</v>
      </c>
    </row>
    <row r="116" spans="1:7" ht="13.5" thickBot="1">
      <c r="A116" s="40"/>
      <c r="B116" s="18" t="s">
        <v>77</v>
      </c>
      <c r="C116" s="41" t="s">
        <v>8</v>
      </c>
      <c r="D116" s="42">
        <v>19</v>
      </c>
      <c r="E116" s="18" t="s">
        <v>81</v>
      </c>
      <c r="F116" s="42"/>
      <c r="G116" s="91">
        <f>D116*0.25</f>
        <v>4.75</v>
      </c>
    </row>
    <row r="117" spans="1:7" ht="12.75">
      <c r="A117" s="40"/>
      <c r="B117" s="26" t="s">
        <v>5</v>
      </c>
      <c r="C117" s="41" t="s">
        <v>8</v>
      </c>
      <c r="D117" s="42"/>
      <c r="E117" s="42"/>
      <c r="F117" s="42"/>
      <c r="G117" s="38">
        <f>SUM(G107:G116)</f>
        <v>25.259999999999998</v>
      </c>
    </row>
    <row r="118" spans="1:7" ht="12.75">
      <c r="A118" s="40"/>
      <c r="B118" s="44"/>
      <c r="C118" s="41"/>
      <c r="D118" s="42"/>
      <c r="E118" s="42"/>
      <c r="F118" s="42"/>
      <c r="G118" s="43"/>
    </row>
    <row r="119" spans="1:7" ht="12.75">
      <c r="A119" s="45">
        <v>2</v>
      </c>
      <c r="B119" s="87" t="s">
        <v>68</v>
      </c>
      <c r="C119" s="41" t="s">
        <v>11</v>
      </c>
      <c r="D119" s="42">
        <v>35</v>
      </c>
      <c r="E119" s="42"/>
      <c r="F119" s="42"/>
      <c r="G119" s="88">
        <f>D119</f>
        <v>35</v>
      </c>
    </row>
    <row r="120" spans="1:7" ht="12.75">
      <c r="A120" s="16"/>
      <c r="B120" s="26"/>
      <c r="C120" s="21"/>
      <c r="D120" s="18"/>
      <c r="E120" s="18"/>
      <c r="F120" s="18"/>
      <c r="G120" s="43"/>
    </row>
    <row r="121" spans="1:7" ht="25.5">
      <c r="A121" s="20">
        <v>4</v>
      </c>
      <c r="B121" s="47" t="s">
        <v>69</v>
      </c>
      <c r="C121" s="21" t="s">
        <v>11</v>
      </c>
      <c r="D121" s="18">
        <v>39</v>
      </c>
      <c r="E121" s="18"/>
      <c r="F121" s="18"/>
      <c r="G121" s="39">
        <f>D121</f>
        <v>39</v>
      </c>
    </row>
    <row r="122" spans="1:7" ht="13.5" thickBot="1">
      <c r="A122" s="65"/>
      <c r="B122" s="64"/>
      <c r="C122" s="64"/>
      <c r="D122" s="64"/>
      <c r="E122" s="64"/>
      <c r="F122" s="64"/>
      <c r="G122" s="66"/>
    </row>
    <row r="132" ht="12.75">
      <c r="E132" s="3" t="s">
        <v>12</v>
      </c>
    </row>
    <row r="133" spans="6:7" ht="12.75">
      <c r="F133" s="119" t="s">
        <v>26</v>
      </c>
      <c r="G133" s="119"/>
    </row>
    <row r="245" s="11" customFormat="1" ht="12"/>
    <row r="246" s="11" customFormat="1" ht="12"/>
    <row r="247" s="11" customFormat="1" ht="12"/>
    <row r="248" s="11" customFormat="1" ht="12"/>
    <row r="249" s="11" customFormat="1" ht="12"/>
    <row r="250" s="11" customFormat="1" ht="12"/>
    <row r="251" s="11" customFormat="1" ht="12"/>
    <row r="252" s="11" customFormat="1" ht="12"/>
    <row r="253" s="11" customFormat="1" ht="12"/>
    <row r="254" s="11" customFormat="1" ht="12"/>
    <row r="255" s="11" customFormat="1" ht="12"/>
    <row r="256" s="11" customFormat="1" ht="12"/>
    <row r="257" s="11" customFormat="1" ht="12"/>
    <row r="258" s="11" customFormat="1" ht="12"/>
    <row r="259" s="11" customFormat="1" ht="12"/>
    <row r="260" s="11" customFormat="1" ht="12"/>
    <row r="261" s="11" customFormat="1" ht="12"/>
    <row r="262" s="11" customFormat="1" ht="12"/>
    <row r="263" s="11" customFormat="1" ht="12"/>
    <row r="264" s="11" customFormat="1" ht="12"/>
    <row r="265" s="11" customFormat="1" ht="12"/>
    <row r="266" s="11" customFormat="1" ht="12"/>
    <row r="267" s="11" customFormat="1" ht="12"/>
    <row r="268" s="11" customFormat="1" ht="12"/>
    <row r="269" s="11" customFormat="1" ht="12"/>
    <row r="270" s="11" customFormat="1" ht="12"/>
    <row r="271" s="11" customFormat="1" ht="12"/>
    <row r="272" s="11" customFormat="1" ht="12"/>
    <row r="273" s="11" customFormat="1" ht="12"/>
    <row r="274" s="11" customFormat="1" ht="12"/>
    <row r="275" s="11" customFormat="1" ht="12"/>
    <row r="276" s="11" customFormat="1" ht="12"/>
    <row r="277" s="11" customFormat="1" ht="12"/>
  </sheetData>
  <mergeCells count="5">
    <mergeCell ref="F133:G133"/>
    <mergeCell ref="A6:G6"/>
    <mergeCell ref="A1:G1"/>
    <mergeCell ref="A2:G2"/>
    <mergeCell ref="B3:G3"/>
  </mergeCells>
  <printOptions/>
  <pageMargins left="0.2755905511811024" right="0" top="0.5905511811023623" bottom="0.5905511811023623" header="0.5118110236220472" footer="0.31496062992125984"/>
  <pageSetup horizontalDpi="600" verticalDpi="600" orientation="portrait" paperSize="9" r:id="rId2"/>
  <headerFooter alignWithMargins="0">
    <oddFooter>&amp;R&amp;"Times New Roman,Regular"&amp;8&amp;P/&amp;N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tabSelected="1" workbookViewId="0" topLeftCell="A1">
      <selection activeCell="B131" sqref="B131"/>
    </sheetView>
  </sheetViews>
  <sheetFormatPr defaultColWidth="9.140625" defaultRowHeight="12.75"/>
  <cols>
    <col min="1" max="1" width="6.140625" style="3" customWidth="1"/>
    <col min="2" max="2" width="45.8515625" style="3" customWidth="1"/>
    <col min="3" max="3" width="5.8515625" style="3" customWidth="1"/>
    <col min="4" max="4" width="9.8515625" style="3" customWidth="1"/>
    <col min="5" max="5" width="9.28125" style="3" customWidth="1"/>
    <col min="6" max="6" width="11.140625" style="3" customWidth="1"/>
    <col min="7" max="16384" width="9.140625" style="3" customWidth="1"/>
  </cols>
  <sheetData>
    <row r="1" spans="1:15" ht="13.5" customHeight="1">
      <c r="A1" s="122" t="s">
        <v>28</v>
      </c>
      <c r="B1" s="122"/>
      <c r="C1" s="122"/>
      <c r="D1" s="122"/>
      <c r="E1" s="122"/>
      <c r="F1" s="122"/>
      <c r="G1" s="1"/>
      <c r="H1" s="1"/>
      <c r="I1" s="1"/>
      <c r="J1" s="1"/>
      <c r="K1" s="1"/>
      <c r="L1" s="1"/>
      <c r="M1" s="1"/>
      <c r="N1" s="1"/>
      <c r="O1" s="2"/>
    </row>
    <row r="2" spans="1:15" ht="13.5" customHeight="1">
      <c r="A2" s="122" t="s">
        <v>27</v>
      </c>
      <c r="B2" s="122"/>
      <c r="C2" s="122"/>
      <c r="D2" s="122"/>
      <c r="E2" s="122"/>
      <c r="F2" s="122"/>
      <c r="G2" s="1"/>
      <c r="H2" s="1"/>
      <c r="I2" s="1"/>
      <c r="J2" s="1"/>
      <c r="K2" s="1"/>
      <c r="L2" s="1"/>
      <c r="M2" s="1"/>
      <c r="N2" s="1"/>
      <c r="O2" s="2"/>
    </row>
    <row r="3" spans="1:15" ht="13.5" customHeight="1" thickBot="1">
      <c r="A3" s="4"/>
      <c r="B3" s="123" t="s">
        <v>83</v>
      </c>
      <c r="C3" s="123"/>
      <c r="D3" s="123"/>
      <c r="E3" s="123"/>
      <c r="F3" s="123"/>
      <c r="G3" s="1"/>
      <c r="H3" s="1"/>
      <c r="I3" s="1"/>
      <c r="J3" s="1"/>
      <c r="K3" s="1"/>
      <c r="L3" s="1"/>
      <c r="M3" s="1"/>
      <c r="N3" s="1"/>
      <c r="O3" s="2"/>
    </row>
    <row r="4" spans="1:6" ht="15.75">
      <c r="A4" s="5"/>
      <c r="B4" s="5"/>
      <c r="C4" s="5"/>
      <c r="D4" s="5"/>
      <c r="E4" s="5"/>
      <c r="F4" s="5"/>
    </row>
    <row r="5" spans="1:6" ht="15.75">
      <c r="A5" s="5"/>
      <c r="B5" s="5"/>
      <c r="C5" s="5"/>
      <c r="D5" s="5"/>
      <c r="E5" s="5"/>
      <c r="F5" s="5"/>
    </row>
    <row r="6" spans="1:6" ht="18.75">
      <c r="A6" s="120" t="s">
        <v>82</v>
      </c>
      <c r="B6" s="121"/>
      <c r="C6" s="121"/>
      <c r="D6" s="121"/>
      <c r="E6" s="121"/>
      <c r="F6" s="121"/>
    </row>
    <row r="7" ht="13.5" thickBot="1">
      <c r="B7" s="6"/>
    </row>
    <row r="8" spans="1:6" ht="30" customHeight="1" thickBot="1">
      <c r="A8" s="7" t="s">
        <v>15</v>
      </c>
      <c r="B8" s="8" t="s">
        <v>4</v>
      </c>
      <c r="C8" s="8" t="s">
        <v>0</v>
      </c>
      <c r="D8" s="8" t="s">
        <v>1</v>
      </c>
      <c r="E8" s="105" t="s">
        <v>123</v>
      </c>
      <c r="F8" s="9" t="s">
        <v>124</v>
      </c>
    </row>
    <row r="9" spans="1:6" s="10" customFormat="1" ht="12.75">
      <c r="A9" s="48"/>
      <c r="B9" s="49"/>
      <c r="C9" s="49"/>
      <c r="D9" s="49"/>
      <c r="E9" s="106"/>
      <c r="F9" s="50"/>
    </row>
    <row r="10" spans="1:6" ht="12.75">
      <c r="A10" s="16"/>
      <c r="B10" s="17" t="s">
        <v>3</v>
      </c>
      <c r="C10" s="18"/>
      <c r="D10" s="18"/>
      <c r="E10" s="107"/>
      <c r="F10" s="19"/>
    </row>
    <row r="11" spans="1:6" ht="12.75">
      <c r="A11" s="20"/>
      <c r="B11" s="18"/>
      <c r="C11" s="28"/>
      <c r="D11" s="22"/>
      <c r="E11" s="108"/>
      <c r="F11" s="24"/>
    </row>
    <row r="12" spans="1:6" ht="38.25">
      <c r="A12" s="20">
        <v>1</v>
      </c>
      <c r="B12" s="47" t="s">
        <v>16</v>
      </c>
      <c r="C12" s="21" t="s">
        <v>2</v>
      </c>
      <c r="D12" s="115">
        <v>147</v>
      </c>
      <c r="E12" s="109"/>
      <c r="F12" s="104"/>
    </row>
    <row r="13" spans="1:6" ht="12.75">
      <c r="A13" s="20"/>
      <c r="B13" s="26"/>
      <c r="C13" s="21"/>
      <c r="D13" s="115"/>
      <c r="E13" s="109"/>
      <c r="F13" s="104"/>
    </row>
    <row r="14" spans="1:6" ht="42.75" customHeight="1">
      <c r="A14" s="20">
        <v>2</v>
      </c>
      <c r="B14" s="47" t="s">
        <v>29</v>
      </c>
      <c r="C14" s="21" t="s">
        <v>2</v>
      </c>
      <c r="D14" s="115">
        <v>32</v>
      </c>
      <c r="E14" s="109"/>
      <c r="F14" s="104"/>
    </row>
    <row r="15" spans="1:6" ht="12.75">
      <c r="A15" s="20"/>
      <c r="B15" s="26"/>
      <c r="C15" s="21"/>
      <c r="D15" s="115"/>
      <c r="E15" s="109"/>
      <c r="F15" s="104"/>
    </row>
    <row r="16" spans="1:6" ht="42.75" customHeight="1">
      <c r="A16" s="20">
        <v>3</v>
      </c>
      <c r="B16" s="47" t="s">
        <v>43</v>
      </c>
      <c r="C16" s="21" t="s">
        <v>2</v>
      </c>
      <c r="D16" s="115">
        <v>20</v>
      </c>
      <c r="E16" s="109"/>
      <c r="F16" s="104"/>
    </row>
    <row r="17" spans="1:6" s="10" customFormat="1" ht="12.75">
      <c r="A17" s="67"/>
      <c r="B17" s="68"/>
      <c r="C17" s="69"/>
      <c r="D17" s="115"/>
      <c r="E17" s="110"/>
      <c r="F17" s="104"/>
    </row>
    <row r="18" spans="1:6" s="10" customFormat="1" ht="32.25" customHeight="1">
      <c r="A18" s="67">
        <v>4</v>
      </c>
      <c r="B18" s="68" t="s">
        <v>17</v>
      </c>
      <c r="C18" s="69" t="s">
        <v>8</v>
      </c>
      <c r="D18" s="115">
        <v>355</v>
      </c>
      <c r="E18" s="110"/>
      <c r="F18" s="104"/>
    </row>
    <row r="19" spans="1:6" s="10" customFormat="1" ht="12.75">
      <c r="A19" s="67"/>
      <c r="B19" s="75"/>
      <c r="C19" s="69"/>
      <c r="D19" s="115"/>
      <c r="E19" s="110"/>
      <c r="F19" s="104"/>
    </row>
    <row r="20" spans="1:6" s="10" customFormat="1" ht="25.5">
      <c r="A20" s="67">
        <v>5</v>
      </c>
      <c r="B20" s="68" t="s">
        <v>84</v>
      </c>
      <c r="C20" s="69" t="s">
        <v>85</v>
      </c>
      <c r="D20" s="115">
        <v>44</v>
      </c>
      <c r="E20" s="110"/>
      <c r="F20" s="104"/>
    </row>
    <row r="21" spans="1:6" s="10" customFormat="1" ht="12.75">
      <c r="A21" s="67"/>
      <c r="B21" s="75"/>
      <c r="C21" s="69"/>
      <c r="D21" s="115"/>
      <c r="E21" s="110"/>
      <c r="F21" s="104"/>
    </row>
    <row r="22" spans="1:6" s="10" customFormat="1" ht="12.75">
      <c r="A22" s="78"/>
      <c r="B22" s="79" t="s">
        <v>6</v>
      </c>
      <c r="C22" s="80"/>
      <c r="D22" s="115"/>
      <c r="E22" s="111"/>
      <c r="F22" s="104"/>
    </row>
    <row r="23" spans="1:6" s="10" customFormat="1" ht="12.75">
      <c r="A23" s="78"/>
      <c r="B23" s="79"/>
      <c r="C23" s="80"/>
      <c r="D23" s="115"/>
      <c r="E23" s="111"/>
      <c r="F23" s="104"/>
    </row>
    <row r="24" spans="1:6" s="10" customFormat="1" ht="29.25" customHeight="1">
      <c r="A24" s="67">
        <v>1</v>
      </c>
      <c r="B24" s="68" t="s">
        <v>33</v>
      </c>
      <c r="C24" s="69" t="s">
        <v>2</v>
      </c>
      <c r="D24" s="115">
        <v>147</v>
      </c>
      <c r="E24" s="110"/>
      <c r="F24" s="104"/>
    </row>
    <row r="25" spans="1:6" ht="12.75">
      <c r="A25" s="20"/>
      <c r="B25" s="26"/>
      <c r="C25" s="21"/>
      <c r="D25" s="115"/>
      <c r="E25" s="109"/>
      <c r="F25" s="104"/>
    </row>
    <row r="26" spans="1:6" ht="25.5">
      <c r="A26" s="20">
        <v>2</v>
      </c>
      <c r="B26" s="47" t="s">
        <v>21</v>
      </c>
      <c r="C26" s="21" t="s">
        <v>2</v>
      </c>
      <c r="D26" s="115">
        <v>32</v>
      </c>
      <c r="E26" s="109"/>
      <c r="F26" s="104"/>
    </row>
    <row r="27" spans="1:6" ht="12.75">
      <c r="A27" s="16"/>
      <c r="B27" s="18"/>
      <c r="C27" s="21"/>
      <c r="D27" s="115"/>
      <c r="E27" s="109"/>
      <c r="F27" s="104"/>
    </row>
    <row r="28" spans="1:6" ht="12.75">
      <c r="A28" s="16"/>
      <c r="B28" s="18"/>
      <c r="C28" s="21"/>
      <c r="D28" s="115"/>
      <c r="E28" s="109"/>
      <c r="F28" s="104"/>
    </row>
    <row r="29" spans="1:6" ht="25.5">
      <c r="A29" s="20">
        <v>2</v>
      </c>
      <c r="B29" s="47" t="s">
        <v>46</v>
      </c>
      <c r="C29" s="21" t="s">
        <v>2</v>
      </c>
      <c r="D29" s="115">
        <v>20</v>
      </c>
      <c r="E29" s="109"/>
      <c r="F29" s="104"/>
    </row>
    <row r="30" spans="1:6" ht="12.75">
      <c r="A30" s="20"/>
      <c r="B30" s="47"/>
      <c r="C30" s="21"/>
      <c r="D30" s="115"/>
      <c r="E30" s="109"/>
      <c r="F30" s="104"/>
    </row>
    <row r="31" spans="1:6" ht="12.75">
      <c r="A31" s="20"/>
      <c r="B31" s="79" t="s">
        <v>67</v>
      </c>
      <c r="C31" s="21"/>
      <c r="D31" s="115"/>
      <c r="E31" s="109"/>
      <c r="F31" s="104"/>
    </row>
    <row r="32" spans="1:6" ht="12.75">
      <c r="A32" s="16"/>
      <c r="B32" s="33"/>
      <c r="C32" s="21"/>
      <c r="D32" s="115"/>
      <c r="E32" s="109"/>
      <c r="F32" s="104"/>
    </row>
    <row r="33" spans="1:6" ht="25.5">
      <c r="A33" s="20">
        <v>1</v>
      </c>
      <c r="B33" s="47" t="s">
        <v>22</v>
      </c>
      <c r="C33" s="21" t="s">
        <v>8</v>
      </c>
      <c r="D33" s="115">
        <v>978</v>
      </c>
      <c r="E33" s="109"/>
      <c r="F33" s="104"/>
    </row>
    <row r="34" spans="1:6" ht="12.75">
      <c r="A34" s="16"/>
      <c r="B34" s="31"/>
      <c r="C34" s="21"/>
      <c r="D34" s="115"/>
      <c r="E34" s="109"/>
      <c r="F34" s="104"/>
    </row>
    <row r="35" spans="1:6" ht="30.75" customHeight="1">
      <c r="A35" s="20">
        <v>2</v>
      </c>
      <c r="B35" s="47" t="s">
        <v>30</v>
      </c>
      <c r="C35" s="21" t="s">
        <v>9</v>
      </c>
      <c r="D35" s="115">
        <v>15</v>
      </c>
      <c r="E35" s="109"/>
      <c r="F35" s="104"/>
    </row>
    <row r="36" spans="1:6" ht="12.75">
      <c r="A36" s="20"/>
      <c r="B36" s="47"/>
      <c r="C36" s="21"/>
      <c r="D36" s="115"/>
      <c r="E36" s="109"/>
      <c r="F36" s="104"/>
    </row>
    <row r="37" spans="1:6" ht="25.5">
      <c r="A37" s="20">
        <v>3</v>
      </c>
      <c r="B37" s="47" t="s">
        <v>23</v>
      </c>
      <c r="C37" s="21" t="s">
        <v>8</v>
      </c>
      <c r="D37" s="115">
        <v>2000</v>
      </c>
      <c r="E37" s="109"/>
      <c r="F37" s="104"/>
    </row>
    <row r="38" spans="1:6" ht="13.5" customHeight="1">
      <c r="A38" s="16"/>
      <c r="B38" s="31"/>
      <c r="C38" s="21"/>
      <c r="D38" s="115"/>
      <c r="E38" s="109"/>
      <c r="F38" s="104"/>
    </row>
    <row r="39" spans="1:6" ht="12.75">
      <c r="A39" s="16"/>
      <c r="B39" s="17" t="s">
        <v>10</v>
      </c>
      <c r="C39" s="18"/>
      <c r="D39" s="115"/>
      <c r="E39" s="107"/>
      <c r="F39" s="104"/>
    </row>
    <row r="40" spans="1:6" ht="12.75">
      <c r="A40" s="16"/>
      <c r="B40" s="18"/>
      <c r="C40" s="18"/>
      <c r="D40" s="115"/>
      <c r="E40" s="107"/>
      <c r="F40" s="104"/>
    </row>
    <row r="41" spans="1:6" ht="29.25" customHeight="1">
      <c r="A41" s="20">
        <v>3</v>
      </c>
      <c r="B41" s="47" t="s">
        <v>24</v>
      </c>
      <c r="C41" s="21" t="s">
        <v>8</v>
      </c>
      <c r="D41" s="115">
        <v>140</v>
      </c>
      <c r="E41" s="109"/>
      <c r="F41" s="104"/>
    </row>
    <row r="42" spans="1:6" ht="12.75">
      <c r="A42" s="62"/>
      <c r="B42" s="53"/>
      <c r="C42" s="56"/>
      <c r="D42" s="115"/>
      <c r="E42" s="112"/>
      <c r="F42" s="104"/>
    </row>
    <row r="43" spans="1:6" ht="12.75">
      <c r="A43" s="52"/>
      <c r="B43" s="55" t="s">
        <v>13</v>
      </c>
      <c r="C43" s="58"/>
      <c r="D43" s="115"/>
      <c r="E43" s="113"/>
      <c r="F43" s="104"/>
    </row>
    <row r="44" spans="1:6" ht="12.75">
      <c r="A44" s="52"/>
      <c r="B44" s="54"/>
      <c r="C44" s="57"/>
      <c r="D44" s="115"/>
      <c r="E44" s="109"/>
      <c r="F44" s="104"/>
    </row>
    <row r="45" spans="1:6" ht="27.75" customHeight="1">
      <c r="A45" s="45">
        <v>1</v>
      </c>
      <c r="B45" s="47" t="s">
        <v>32</v>
      </c>
      <c r="C45" s="21" t="s">
        <v>8</v>
      </c>
      <c r="D45" s="115">
        <v>25</v>
      </c>
      <c r="E45" s="109"/>
      <c r="F45" s="104"/>
    </row>
    <row r="46" spans="1:6" ht="12.75">
      <c r="A46" s="40"/>
      <c r="B46" s="44"/>
      <c r="C46" s="41"/>
      <c r="D46" s="115"/>
      <c r="E46" s="113"/>
      <c r="F46" s="104"/>
    </row>
    <row r="47" spans="1:6" ht="12.75">
      <c r="A47" s="45">
        <v>2</v>
      </c>
      <c r="B47" s="87" t="s">
        <v>68</v>
      </c>
      <c r="C47" s="41" t="s">
        <v>11</v>
      </c>
      <c r="D47" s="115">
        <v>35</v>
      </c>
      <c r="E47" s="113"/>
      <c r="F47" s="104"/>
    </row>
    <row r="48" spans="1:6" ht="12.75">
      <c r="A48" s="16"/>
      <c r="B48" s="26"/>
      <c r="C48" s="21"/>
      <c r="D48" s="115"/>
      <c r="E48" s="109"/>
      <c r="F48" s="104"/>
    </row>
    <row r="49" spans="1:6" ht="25.5">
      <c r="A49" s="20">
        <v>4</v>
      </c>
      <c r="B49" s="47" t="s">
        <v>69</v>
      </c>
      <c r="C49" s="21" t="s">
        <v>11</v>
      </c>
      <c r="D49" s="115">
        <v>39</v>
      </c>
      <c r="E49" s="109"/>
      <c r="F49" s="104"/>
    </row>
    <row r="50" spans="1:6" ht="12.75">
      <c r="A50" s="45"/>
      <c r="B50" s="95"/>
      <c r="C50" s="41"/>
      <c r="D50" s="115"/>
      <c r="E50" s="113"/>
      <c r="F50" s="104"/>
    </row>
    <row r="51" spans="1:6" ht="12.75">
      <c r="A51" s="45"/>
      <c r="B51" s="17" t="s">
        <v>97</v>
      </c>
      <c r="C51" s="41"/>
      <c r="D51" s="115"/>
      <c r="E51" s="113"/>
      <c r="F51" s="104"/>
    </row>
    <row r="52" spans="1:6" ht="12.75">
      <c r="A52" s="45"/>
      <c r="B52" s="17"/>
      <c r="C52" s="41"/>
      <c r="D52" s="115"/>
      <c r="E52" s="113"/>
      <c r="F52" s="104"/>
    </row>
    <row r="53" spans="1:6" s="10" customFormat="1" ht="25.5">
      <c r="A53" s="67">
        <v>1</v>
      </c>
      <c r="B53" s="101" t="s">
        <v>87</v>
      </c>
      <c r="C53" s="69" t="s">
        <v>85</v>
      </c>
      <c r="D53" s="115">
        <v>70</v>
      </c>
      <c r="E53" s="110"/>
      <c r="F53" s="104"/>
    </row>
    <row r="54" spans="1:6" s="10" customFormat="1" ht="12.75">
      <c r="A54" s="67"/>
      <c r="B54" s="75"/>
      <c r="C54" s="69"/>
      <c r="D54" s="115"/>
      <c r="E54" s="110"/>
      <c r="F54" s="104"/>
    </row>
    <row r="55" spans="1:6" s="10" customFormat="1" ht="12.75">
      <c r="A55" s="67">
        <v>2</v>
      </c>
      <c r="B55" s="101" t="s">
        <v>88</v>
      </c>
      <c r="C55" s="69" t="s">
        <v>8</v>
      </c>
      <c r="D55" s="115">
        <v>700</v>
      </c>
      <c r="E55" s="110"/>
      <c r="F55" s="104"/>
    </row>
    <row r="56" spans="1:6" s="10" customFormat="1" ht="12.75">
      <c r="A56" s="67"/>
      <c r="B56" s="75"/>
      <c r="C56" s="69"/>
      <c r="D56" s="115"/>
      <c r="E56" s="110"/>
      <c r="F56" s="104"/>
    </row>
    <row r="57" spans="1:6" s="10" customFormat="1" ht="12.75">
      <c r="A57" s="67">
        <v>3</v>
      </c>
      <c r="B57" s="101" t="s">
        <v>89</v>
      </c>
      <c r="C57" s="69" t="s">
        <v>8</v>
      </c>
      <c r="D57" s="115">
        <v>700</v>
      </c>
      <c r="E57" s="110"/>
      <c r="F57" s="104"/>
    </row>
    <row r="58" spans="1:6" s="10" customFormat="1" ht="12.75">
      <c r="A58" s="67"/>
      <c r="B58" s="75"/>
      <c r="C58" s="69"/>
      <c r="D58" s="115"/>
      <c r="E58" s="110"/>
      <c r="F58" s="104"/>
    </row>
    <row r="59" spans="1:6" s="10" customFormat="1" ht="12.75">
      <c r="A59" s="67">
        <v>4</v>
      </c>
      <c r="B59" s="101" t="s">
        <v>90</v>
      </c>
      <c r="C59" s="69" t="s">
        <v>85</v>
      </c>
      <c r="D59" s="115">
        <v>110</v>
      </c>
      <c r="E59" s="110"/>
      <c r="F59" s="104"/>
    </row>
    <row r="60" spans="1:6" s="10" customFormat="1" ht="12.75">
      <c r="A60" s="67"/>
      <c r="B60" s="101"/>
      <c r="C60" s="69"/>
      <c r="D60" s="115"/>
      <c r="E60" s="110"/>
      <c r="F60" s="104"/>
    </row>
    <row r="61" spans="1:6" s="10" customFormat="1" ht="12.75">
      <c r="A61" s="67">
        <v>5</v>
      </c>
      <c r="B61" s="101" t="s">
        <v>91</v>
      </c>
      <c r="C61" s="69" t="s">
        <v>85</v>
      </c>
      <c r="D61" s="115">
        <v>10</v>
      </c>
      <c r="E61" s="110"/>
      <c r="F61" s="104"/>
    </row>
    <row r="62" spans="1:6" s="10" customFormat="1" ht="12.75">
      <c r="A62" s="67"/>
      <c r="B62" s="101"/>
      <c r="C62" s="69"/>
      <c r="D62" s="115"/>
      <c r="E62" s="110"/>
      <c r="F62" s="104"/>
    </row>
    <row r="63" spans="1:6" s="10" customFormat="1" ht="12.75">
      <c r="A63" s="67">
        <v>6</v>
      </c>
      <c r="B63" s="101" t="s">
        <v>119</v>
      </c>
      <c r="C63" s="69" t="s">
        <v>85</v>
      </c>
      <c r="D63" s="115">
        <v>26</v>
      </c>
      <c r="E63" s="110"/>
      <c r="F63" s="104"/>
    </row>
    <row r="64" spans="1:6" s="10" customFormat="1" ht="12.75">
      <c r="A64" s="67"/>
      <c r="B64" s="75"/>
      <c r="C64" s="69"/>
      <c r="D64" s="115"/>
      <c r="E64" s="110"/>
      <c r="F64" s="104"/>
    </row>
    <row r="65" spans="1:6" s="10" customFormat="1" ht="12.75">
      <c r="A65" s="67">
        <v>7</v>
      </c>
      <c r="B65" s="101" t="s">
        <v>92</v>
      </c>
      <c r="C65" s="69" t="s">
        <v>2</v>
      </c>
      <c r="D65" s="115">
        <v>110</v>
      </c>
      <c r="E65" s="110"/>
      <c r="F65" s="104"/>
    </row>
    <row r="66" spans="1:6" s="10" customFormat="1" ht="12.75">
      <c r="A66" s="67"/>
      <c r="B66" s="101"/>
      <c r="C66" s="69"/>
      <c r="D66" s="115"/>
      <c r="E66" s="110"/>
      <c r="F66" s="104"/>
    </row>
    <row r="67" spans="1:6" s="10" customFormat="1" ht="25.5">
      <c r="A67" s="67">
        <v>8</v>
      </c>
      <c r="B67" s="102" t="s">
        <v>120</v>
      </c>
      <c r="C67" s="69" t="s">
        <v>2</v>
      </c>
      <c r="D67" s="115">
        <v>30</v>
      </c>
      <c r="E67" s="110"/>
      <c r="F67" s="104"/>
    </row>
    <row r="68" spans="1:6" s="10" customFormat="1" ht="12.75">
      <c r="A68" s="67"/>
      <c r="B68" s="101"/>
      <c r="C68" s="69"/>
      <c r="D68" s="115"/>
      <c r="E68" s="110"/>
      <c r="F68" s="104"/>
    </row>
    <row r="69" spans="1:6" s="10" customFormat="1" ht="25.5">
      <c r="A69" s="67">
        <v>9</v>
      </c>
      <c r="B69" s="101" t="s">
        <v>93</v>
      </c>
      <c r="C69" s="69" t="s">
        <v>8</v>
      </c>
      <c r="D69" s="115">
        <v>100</v>
      </c>
      <c r="E69" s="110"/>
      <c r="F69" s="104"/>
    </row>
    <row r="70" spans="1:6" s="10" customFormat="1" ht="12.75">
      <c r="A70" s="67"/>
      <c r="B70" s="101"/>
      <c r="C70" s="69"/>
      <c r="D70" s="115"/>
      <c r="E70" s="110"/>
      <c r="F70" s="104"/>
    </row>
    <row r="71" spans="1:6" s="10" customFormat="1" ht="12.75">
      <c r="A71" s="67">
        <v>10</v>
      </c>
      <c r="B71" s="102" t="s">
        <v>121</v>
      </c>
      <c r="C71" s="69" t="s">
        <v>2</v>
      </c>
      <c r="D71" s="115">
        <v>170</v>
      </c>
      <c r="E71" s="110"/>
      <c r="F71" s="104"/>
    </row>
    <row r="72" spans="1:6" s="10" customFormat="1" ht="12.75">
      <c r="A72" s="67"/>
      <c r="B72" s="101"/>
      <c r="C72" s="69"/>
      <c r="D72" s="115"/>
      <c r="E72" s="110"/>
      <c r="F72" s="104"/>
    </row>
    <row r="73" spans="1:6" s="10" customFormat="1" ht="12.75">
      <c r="A73" s="67">
        <v>11</v>
      </c>
      <c r="B73" s="101" t="s">
        <v>94</v>
      </c>
      <c r="C73" s="69" t="s">
        <v>2</v>
      </c>
      <c r="D73" s="115">
        <v>60</v>
      </c>
      <c r="E73" s="110"/>
      <c r="F73" s="104"/>
    </row>
    <row r="74" spans="1:6" ht="12.75">
      <c r="A74" s="45"/>
      <c r="B74" s="47"/>
      <c r="C74" s="41"/>
      <c r="D74" s="115"/>
      <c r="E74" s="113"/>
      <c r="F74" s="104"/>
    </row>
    <row r="75" spans="1:6" ht="12.75">
      <c r="A75" s="45">
        <v>12</v>
      </c>
      <c r="B75" s="94" t="s">
        <v>98</v>
      </c>
      <c r="C75" s="41" t="s">
        <v>85</v>
      </c>
      <c r="D75" s="115">
        <v>10</v>
      </c>
      <c r="E75" s="113"/>
      <c r="F75" s="104"/>
    </row>
    <row r="76" spans="1:6" ht="12.75">
      <c r="A76" s="45"/>
      <c r="B76" s="47"/>
      <c r="C76" s="41"/>
      <c r="D76" s="115"/>
      <c r="E76" s="113"/>
      <c r="F76" s="104"/>
    </row>
    <row r="77" spans="1:6" ht="12.75">
      <c r="A77" s="45">
        <v>13</v>
      </c>
      <c r="B77" s="94" t="s">
        <v>99</v>
      </c>
      <c r="C77" s="41" t="s">
        <v>85</v>
      </c>
      <c r="D77" s="115">
        <v>140</v>
      </c>
      <c r="E77" s="113"/>
      <c r="F77" s="104"/>
    </row>
    <row r="78" spans="1:6" ht="12.75">
      <c r="A78" s="45"/>
      <c r="B78" s="47"/>
      <c r="C78" s="41"/>
      <c r="D78" s="115"/>
      <c r="E78" s="113"/>
      <c r="F78" s="104"/>
    </row>
    <row r="79" spans="1:6" ht="12.75">
      <c r="A79" s="45">
        <v>14</v>
      </c>
      <c r="B79" s="94" t="s">
        <v>100</v>
      </c>
      <c r="C79" s="41" t="s">
        <v>85</v>
      </c>
      <c r="D79" s="115">
        <v>75</v>
      </c>
      <c r="E79" s="113"/>
      <c r="F79" s="104"/>
    </row>
    <row r="80" spans="1:6" ht="12.75">
      <c r="A80" s="45"/>
      <c r="B80" s="47"/>
      <c r="C80" s="41"/>
      <c r="D80" s="115"/>
      <c r="E80" s="113"/>
      <c r="F80" s="104"/>
    </row>
    <row r="81" spans="1:6" ht="12.75">
      <c r="A81" s="45">
        <v>15</v>
      </c>
      <c r="B81" s="94" t="s">
        <v>101</v>
      </c>
      <c r="C81" s="41" t="s">
        <v>103</v>
      </c>
      <c r="D81" s="115">
        <v>15700</v>
      </c>
      <c r="E81" s="113"/>
      <c r="F81" s="104"/>
    </row>
    <row r="82" spans="1:6" ht="12.75">
      <c r="A82" s="45"/>
      <c r="B82" s="97"/>
      <c r="C82" s="41"/>
      <c r="D82" s="115"/>
      <c r="E82" s="113"/>
      <c r="F82" s="104"/>
    </row>
    <row r="83" spans="1:6" ht="12.75">
      <c r="A83" s="45">
        <v>16</v>
      </c>
      <c r="B83" s="94" t="s">
        <v>102</v>
      </c>
      <c r="C83" s="41" t="s">
        <v>8</v>
      </c>
      <c r="D83" s="115">
        <v>700</v>
      </c>
      <c r="E83" s="113"/>
      <c r="F83" s="104"/>
    </row>
    <row r="84" spans="1:6" ht="12.75">
      <c r="A84" s="45"/>
      <c r="B84" s="94"/>
      <c r="C84" s="41"/>
      <c r="D84" s="115"/>
      <c r="E84" s="113"/>
      <c r="F84" s="104"/>
    </row>
    <row r="85" spans="1:6" s="10" customFormat="1" ht="25.5">
      <c r="A85" s="67">
        <v>17</v>
      </c>
      <c r="B85" s="68" t="s">
        <v>95</v>
      </c>
      <c r="C85" s="69" t="s">
        <v>9</v>
      </c>
      <c r="D85" s="115">
        <v>100</v>
      </c>
      <c r="E85" s="110"/>
      <c r="F85" s="104"/>
    </row>
    <row r="86" spans="1:6" s="10" customFormat="1" ht="12.75">
      <c r="A86" s="67"/>
      <c r="B86" s="68"/>
      <c r="C86" s="69"/>
      <c r="D86" s="115"/>
      <c r="E86" s="110"/>
      <c r="F86" s="104"/>
    </row>
    <row r="87" spans="1:6" s="10" customFormat="1" ht="25.5">
      <c r="A87" s="67">
        <v>18</v>
      </c>
      <c r="B87" s="68" t="s">
        <v>122</v>
      </c>
      <c r="C87" s="69"/>
      <c r="D87" s="115">
        <v>700</v>
      </c>
      <c r="E87" s="110"/>
      <c r="F87" s="104"/>
    </row>
    <row r="88" spans="1:6" s="10" customFormat="1" ht="12.75">
      <c r="A88" s="67"/>
      <c r="B88" s="103"/>
      <c r="C88" s="69"/>
      <c r="D88" s="115"/>
      <c r="E88" s="110"/>
      <c r="F88" s="104"/>
    </row>
    <row r="89" spans="1:6" s="10" customFormat="1" ht="12.75">
      <c r="A89" s="67">
        <v>19</v>
      </c>
      <c r="B89" s="103" t="s">
        <v>96</v>
      </c>
      <c r="C89" s="69" t="s">
        <v>2</v>
      </c>
      <c r="D89" s="115">
        <v>170</v>
      </c>
      <c r="E89" s="110"/>
      <c r="F89" s="104"/>
    </row>
    <row r="90" spans="1:6" ht="12.75">
      <c r="A90" s="45"/>
      <c r="B90" s="47"/>
      <c r="C90" s="41"/>
      <c r="D90" s="115"/>
      <c r="E90" s="113"/>
      <c r="F90" s="104"/>
    </row>
    <row r="91" spans="1:6" ht="12.75">
      <c r="A91" s="45">
        <v>20</v>
      </c>
      <c r="B91" s="94" t="s">
        <v>104</v>
      </c>
      <c r="C91" s="41" t="s">
        <v>2</v>
      </c>
      <c r="D91" s="115">
        <v>110</v>
      </c>
      <c r="E91" s="113"/>
      <c r="F91" s="104"/>
    </row>
    <row r="92" spans="1:6" ht="12.75">
      <c r="A92" s="20"/>
      <c r="B92" s="47"/>
      <c r="C92" s="21"/>
      <c r="D92" s="115"/>
      <c r="E92" s="109"/>
      <c r="F92" s="104"/>
    </row>
    <row r="93" spans="1:6" ht="12.75">
      <c r="A93" s="45">
        <v>21</v>
      </c>
      <c r="B93" s="31" t="s">
        <v>105</v>
      </c>
      <c r="C93" s="41" t="s">
        <v>2</v>
      </c>
      <c r="D93" s="115">
        <v>110</v>
      </c>
      <c r="E93" s="113"/>
      <c r="F93" s="104"/>
    </row>
    <row r="94" spans="1:6" ht="12.75">
      <c r="A94" s="45"/>
      <c r="B94" s="47"/>
      <c r="C94" s="41"/>
      <c r="D94" s="115"/>
      <c r="E94" s="113"/>
      <c r="F94" s="104"/>
    </row>
    <row r="95" spans="1:6" ht="12.75">
      <c r="A95" s="45">
        <v>22</v>
      </c>
      <c r="B95" s="98" t="s">
        <v>106</v>
      </c>
      <c r="C95" s="41" t="s">
        <v>2</v>
      </c>
      <c r="D95" s="115">
        <v>330</v>
      </c>
      <c r="E95" s="113"/>
      <c r="F95" s="104"/>
    </row>
    <row r="96" spans="1:6" ht="12.75">
      <c r="A96" s="45"/>
      <c r="B96" s="47"/>
      <c r="C96" s="41"/>
      <c r="D96" s="115"/>
      <c r="E96" s="113"/>
      <c r="F96" s="104"/>
    </row>
    <row r="97" spans="1:6" ht="51">
      <c r="A97" s="20">
        <v>23</v>
      </c>
      <c r="B97" s="94" t="s">
        <v>107</v>
      </c>
      <c r="C97" s="21" t="s">
        <v>2</v>
      </c>
      <c r="D97" s="115">
        <v>26</v>
      </c>
      <c r="E97" s="109"/>
      <c r="F97" s="104"/>
    </row>
    <row r="98" spans="1:6" ht="12.75">
      <c r="A98" s="45"/>
      <c r="B98" s="47"/>
      <c r="C98" s="41"/>
      <c r="D98" s="115"/>
      <c r="E98" s="113"/>
      <c r="F98" s="104"/>
    </row>
    <row r="99" spans="1:6" ht="12.75">
      <c r="A99" s="45">
        <v>24</v>
      </c>
      <c r="B99" s="94" t="s">
        <v>108</v>
      </c>
      <c r="C99" s="41" t="s">
        <v>2</v>
      </c>
      <c r="D99" s="115">
        <v>30</v>
      </c>
      <c r="E99" s="113"/>
      <c r="F99" s="104"/>
    </row>
    <row r="100" spans="1:6" ht="12.75">
      <c r="A100" s="45"/>
      <c r="B100" s="47"/>
      <c r="C100" s="41"/>
      <c r="D100" s="115"/>
      <c r="E100" s="113"/>
      <c r="F100" s="104"/>
    </row>
    <row r="101" spans="1:6" ht="12.75">
      <c r="A101" s="45">
        <v>25</v>
      </c>
      <c r="B101" s="31" t="s">
        <v>109</v>
      </c>
      <c r="C101" s="41" t="s">
        <v>11</v>
      </c>
      <c r="D101" s="115">
        <v>670</v>
      </c>
      <c r="E101" s="113"/>
      <c r="F101" s="104"/>
    </row>
    <row r="102" spans="1:6" ht="12.75">
      <c r="A102" s="45"/>
      <c r="B102" s="47"/>
      <c r="C102" s="41"/>
      <c r="D102" s="115"/>
      <c r="E102" s="113"/>
      <c r="F102" s="104"/>
    </row>
    <row r="103" spans="1:6" ht="12.75">
      <c r="A103" s="45">
        <v>26</v>
      </c>
      <c r="B103" s="99" t="s">
        <v>110</v>
      </c>
      <c r="C103" s="41" t="s">
        <v>2</v>
      </c>
      <c r="D103" s="115">
        <v>60</v>
      </c>
      <c r="E103" s="113"/>
      <c r="F103" s="104"/>
    </row>
    <row r="104" spans="1:6" ht="12.75">
      <c r="A104" s="45"/>
      <c r="B104" s="47"/>
      <c r="C104" s="41"/>
      <c r="D104" s="115"/>
      <c r="E104" s="113"/>
      <c r="F104" s="104"/>
    </row>
    <row r="105" spans="1:6" ht="25.5">
      <c r="A105" s="45">
        <v>27</v>
      </c>
      <c r="B105" s="47" t="s">
        <v>111</v>
      </c>
      <c r="C105" s="41" t="s">
        <v>8</v>
      </c>
      <c r="D105" s="115">
        <v>30</v>
      </c>
      <c r="E105" s="113"/>
      <c r="F105" s="104"/>
    </row>
    <row r="106" spans="1:6" ht="12.75">
      <c r="A106" s="45"/>
      <c r="B106" s="47"/>
      <c r="C106" s="41"/>
      <c r="D106" s="115"/>
      <c r="E106" s="113"/>
      <c r="F106" s="104"/>
    </row>
    <row r="107" spans="1:6" ht="12.75">
      <c r="A107" s="45">
        <v>28</v>
      </c>
      <c r="B107" s="100" t="s">
        <v>112</v>
      </c>
      <c r="C107" s="41" t="s">
        <v>8</v>
      </c>
      <c r="D107" s="115">
        <v>70</v>
      </c>
      <c r="E107" s="113"/>
      <c r="F107" s="104"/>
    </row>
    <row r="108" spans="1:6" ht="12.75">
      <c r="A108" s="45"/>
      <c r="B108" s="47"/>
      <c r="C108" s="41"/>
      <c r="D108" s="115"/>
      <c r="E108" s="113"/>
      <c r="F108" s="104"/>
    </row>
    <row r="109" spans="1:6" ht="12.75">
      <c r="A109" s="45">
        <v>29</v>
      </c>
      <c r="B109" s="97" t="s">
        <v>113</v>
      </c>
      <c r="C109" s="41" t="s">
        <v>2</v>
      </c>
      <c r="D109" s="115">
        <v>15</v>
      </c>
      <c r="E109" s="113"/>
      <c r="F109" s="104"/>
    </row>
    <row r="110" spans="1:6" ht="12.75">
      <c r="A110" s="45"/>
      <c r="B110" s="47"/>
      <c r="C110" s="41"/>
      <c r="D110" s="115"/>
      <c r="E110" s="113"/>
      <c r="F110" s="104"/>
    </row>
    <row r="111" spans="1:6" ht="25.5">
      <c r="A111" s="45">
        <v>30</v>
      </c>
      <c r="B111" s="47" t="s">
        <v>114</v>
      </c>
      <c r="C111" s="41" t="s">
        <v>8</v>
      </c>
      <c r="D111" s="115">
        <v>40</v>
      </c>
      <c r="E111" s="113"/>
      <c r="F111" s="104"/>
    </row>
    <row r="112" spans="1:6" ht="12.75">
      <c r="A112" s="45"/>
      <c r="B112" s="47"/>
      <c r="C112" s="41"/>
      <c r="D112" s="115"/>
      <c r="E112" s="113"/>
      <c r="F112" s="104"/>
    </row>
    <row r="113" spans="1:6" ht="25.5">
      <c r="A113" s="45">
        <v>31</v>
      </c>
      <c r="B113" s="47" t="s">
        <v>115</v>
      </c>
      <c r="C113" s="41" t="s">
        <v>8</v>
      </c>
      <c r="D113" s="115">
        <v>40</v>
      </c>
      <c r="E113" s="113"/>
      <c r="F113" s="104"/>
    </row>
    <row r="114" spans="1:6" ht="12.75">
      <c r="A114" s="45"/>
      <c r="B114" s="47"/>
      <c r="C114" s="41"/>
      <c r="D114" s="115"/>
      <c r="E114" s="113"/>
      <c r="F114" s="104"/>
    </row>
    <row r="115" spans="1:6" ht="12.75">
      <c r="A115" s="45">
        <v>32</v>
      </c>
      <c r="B115" s="100" t="s">
        <v>116</v>
      </c>
      <c r="C115" s="41" t="s">
        <v>8</v>
      </c>
      <c r="D115" s="115">
        <v>130</v>
      </c>
      <c r="E115" s="113"/>
      <c r="F115" s="104"/>
    </row>
    <row r="116" spans="1:6" ht="12.75">
      <c r="A116" s="45"/>
      <c r="B116" s="47"/>
      <c r="C116" s="41"/>
      <c r="D116" s="115"/>
      <c r="E116" s="113"/>
      <c r="F116" s="104"/>
    </row>
    <row r="117" spans="1:6" ht="38.25">
      <c r="A117" s="45">
        <v>33</v>
      </c>
      <c r="B117" s="47" t="s">
        <v>117</v>
      </c>
      <c r="C117" s="41" t="s">
        <v>118</v>
      </c>
      <c r="D117" s="115"/>
      <c r="E117" s="113"/>
      <c r="F117" s="104"/>
    </row>
    <row r="118" spans="1:6" ht="12.75">
      <c r="A118" s="45"/>
      <c r="B118" s="95"/>
      <c r="C118" s="41"/>
      <c r="D118" s="116"/>
      <c r="E118" s="113"/>
      <c r="F118" s="117"/>
    </row>
    <row r="119" spans="1:6" ht="12.75">
      <c r="A119" s="45">
        <v>34</v>
      </c>
      <c r="B119" s="95" t="s">
        <v>125</v>
      </c>
      <c r="C119" s="41"/>
      <c r="D119" s="116">
        <v>1</v>
      </c>
      <c r="E119" s="113"/>
      <c r="F119" s="117"/>
    </row>
    <row r="120" spans="1:6" ht="12.75">
      <c r="A120" s="45"/>
      <c r="B120" s="95"/>
      <c r="C120" s="41"/>
      <c r="D120" s="116"/>
      <c r="E120" s="113"/>
      <c r="F120" s="117"/>
    </row>
    <row r="121" spans="1:6" ht="13.5" thickBot="1">
      <c r="A121" s="65">
        <v>35</v>
      </c>
      <c r="B121" s="64" t="s">
        <v>126</v>
      </c>
      <c r="C121" s="64"/>
      <c r="D121" s="118">
        <v>1</v>
      </c>
      <c r="E121" s="114"/>
      <c r="F121" s="25"/>
    </row>
    <row r="131" ht="12.75">
      <c r="B131" s="96"/>
    </row>
    <row r="132" spans="2:6" ht="12.75">
      <c r="B132" s="124"/>
      <c r="C132" s="124"/>
      <c r="D132" s="124"/>
      <c r="E132" s="124"/>
      <c r="F132" s="124"/>
    </row>
    <row r="244" s="11" customFormat="1" ht="12"/>
    <row r="245" s="11" customFormat="1" ht="12"/>
    <row r="246" s="11" customFormat="1" ht="12"/>
    <row r="247" s="11" customFormat="1" ht="12"/>
    <row r="248" s="11" customFormat="1" ht="12"/>
    <row r="249" s="11" customFormat="1" ht="12"/>
    <row r="250" s="11" customFormat="1" ht="12"/>
    <row r="251" s="11" customFormat="1" ht="12"/>
    <row r="252" s="11" customFormat="1" ht="12"/>
    <row r="253" s="11" customFormat="1" ht="12"/>
    <row r="254" s="11" customFormat="1" ht="12"/>
    <row r="255" s="11" customFormat="1" ht="12"/>
    <row r="256" s="11" customFormat="1" ht="12"/>
    <row r="257" s="11" customFormat="1" ht="12"/>
    <row r="258" s="11" customFormat="1" ht="12"/>
    <row r="259" s="11" customFormat="1" ht="12"/>
    <row r="260" s="11" customFormat="1" ht="12"/>
    <row r="261" s="11" customFormat="1" ht="12"/>
    <row r="262" s="11" customFormat="1" ht="12"/>
    <row r="263" s="11" customFormat="1" ht="12"/>
    <row r="264" s="11" customFormat="1" ht="12"/>
    <row r="265" s="11" customFormat="1" ht="12"/>
    <row r="266" s="11" customFormat="1" ht="12"/>
    <row r="267" s="11" customFormat="1" ht="12"/>
    <row r="268" s="11" customFormat="1" ht="12"/>
    <row r="269" s="11" customFormat="1" ht="12"/>
    <row r="270" s="11" customFormat="1" ht="12"/>
    <row r="271" s="11" customFormat="1" ht="12"/>
    <row r="272" s="11" customFormat="1" ht="12"/>
    <row r="273" s="11" customFormat="1" ht="12"/>
    <row r="274" s="11" customFormat="1" ht="12"/>
    <row r="275" s="11" customFormat="1" ht="12"/>
    <row r="276" s="11" customFormat="1" ht="12"/>
  </sheetData>
  <mergeCells count="5">
    <mergeCell ref="B132:F132"/>
    <mergeCell ref="A6:F6"/>
    <mergeCell ref="A1:F1"/>
    <mergeCell ref="A2:F2"/>
    <mergeCell ref="B3:F3"/>
  </mergeCells>
  <printOptions/>
  <pageMargins left="0.8661417322834646" right="0.5905511811023623" top="0.5905511811023623" bottom="0.5905511811023623" header="0.5118110236220472" footer="0.31496062992125984"/>
  <pageSetup horizontalDpi="600" verticalDpi="600" orientation="portrait" paperSize="9" r:id="rId2"/>
  <headerFooter alignWithMargins="0">
    <oddFooter>&amp;R&amp;"Times New Roman,Regular"&amp;8&amp;P/&amp;N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so_USER</cp:lastModifiedBy>
  <cp:lastPrinted>2010-04-15T12:38:50Z</cp:lastPrinted>
  <dcterms:created xsi:type="dcterms:W3CDTF">2007-05-04T07:32:11Z</dcterms:created>
  <dcterms:modified xsi:type="dcterms:W3CDTF">2011-05-17T14:55:56Z</dcterms:modified>
  <cp:category/>
  <cp:version/>
  <cp:contentType/>
  <cp:contentStatus/>
</cp:coreProperties>
</file>